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showInkAnnotation="0" autoCompressPictures="0"/>
  <bookViews>
    <workbookView xWindow="2800" yWindow="240" windowWidth="24080" windowHeight="15600" tabRatio="311" firstSheet="2" activeTab="2"/>
  </bookViews>
  <sheets>
    <sheet name="3ºA SOCIALES" sheetId="3" r:id="rId1"/>
    <sheet name="3ºB SOCIALES" sheetId="13" r:id="rId2"/>
    <sheet name="modelo 40 estudiantes" sheetId="16" r:id="rId3"/>
  </sheets>
  <definedNames>
    <definedName name="GradeTable">#REF!</definedName>
    <definedName name="_xlnm.Print_Area" localSheetId="0">'3ºA SOCIALES'!$B$4:$M$41</definedName>
    <definedName name="_xlnm.Print_Area" localSheetId="1">'3ºB SOCIALES'!$B$4:$M$41</definedName>
    <definedName name="_xlnm.Print_Area" localSheetId="2">'modelo 40 estudiantes'!$B$4:$M$51</definedName>
    <definedName name="_xlnm.Print_Titles" localSheetId="0">'3ºA SOCIALES'!$B:$B,'3ºA SOCIALES'!$10:$10</definedName>
    <definedName name="_xlnm.Print_Titles" localSheetId="1">'3ºB SOCIALES'!$B:$B,'3ºB SOCIALES'!$10:$10</definedName>
    <definedName name="_xlnm.Print_Titles" localSheetId="2">'modelo 40 estudiantes'!$B:$B,'modelo 40 estudiantes'!$10:$10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50" i="16" l="1"/>
  <c r="G49" i="16"/>
  <c r="G48" i="16"/>
  <c r="G47" i="16"/>
  <c r="G46" i="16"/>
  <c r="G45" i="16"/>
  <c r="G44" i="16"/>
  <c r="G43" i="16"/>
  <c r="G42" i="16"/>
  <c r="G41" i="16"/>
  <c r="G40" i="16"/>
  <c r="E50" i="16"/>
  <c r="E49" i="16"/>
  <c r="E48" i="16"/>
  <c r="E47" i="16"/>
  <c r="E46" i="16"/>
  <c r="E45" i="16"/>
  <c r="E44" i="16"/>
  <c r="E43" i="16"/>
  <c r="E42" i="16"/>
  <c r="E41" i="16"/>
  <c r="E40" i="16"/>
  <c r="C50" i="16"/>
  <c r="C49" i="16"/>
  <c r="C48" i="16"/>
  <c r="C47" i="16"/>
  <c r="C46" i="16"/>
  <c r="C45" i="16"/>
  <c r="C44" i="16"/>
  <c r="C43" i="16"/>
  <c r="C42" i="16"/>
  <c r="C41" i="16"/>
  <c r="C40" i="16"/>
  <c r="BY40" i="16"/>
  <c r="CD40" i="16"/>
  <c r="BY42" i="16"/>
  <c r="CD42" i="16"/>
  <c r="BY44" i="16"/>
  <c r="CD44" i="16"/>
  <c r="BY46" i="16"/>
  <c r="CD46" i="16"/>
  <c r="BY48" i="16"/>
  <c r="CD48" i="16"/>
  <c r="DL40" i="16"/>
  <c r="DL41" i="16"/>
  <c r="DL42" i="16"/>
  <c r="DL43" i="16"/>
  <c r="DL44" i="16"/>
  <c r="DL45" i="16"/>
  <c r="DL46" i="16"/>
  <c r="DL47" i="16"/>
  <c r="DL48" i="16"/>
  <c r="DL49" i="16"/>
  <c r="DL50" i="16"/>
  <c r="DG40" i="16"/>
  <c r="DG41" i="16"/>
  <c r="DG42" i="16"/>
  <c r="DG43" i="16"/>
  <c r="DG44" i="16"/>
  <c r="DG45" i="16"/>
  <c r="DG46" i="16"/>
  <c r="DG47" i="16"/>
  <c r="DG48" i="16"/>
  <c r="DG49" i="16"/>
  <c r="CK40" i="16"/>
  <c r="CK41" i="16"/>
  <c r="CK42" i="16"/>
  <c r="CK43" i="16"/>
  <c r="CK44" i="16"/>
  <c r="CK45" i="16"/>
  <c r="CK46" i="16"/>
  <c r="CK47" i="16"/>
  <c r="CK48" i="16"/>
  <c r="CK49" i="16"/>
  <c r="CK50" i="16"/>
  <c r="CD41" i="16"/>
  <c r="CD43" i="16"/>
  <c r="CD45" i="16"/>
  <c r="CD47" i="16"/>
  <c r="CD49" i="16"/>
  <c r="CD50" i="16"/>
  <c r="BY41" i="16"/>
  <c r="BY43" i="16"/>
  <c r="BY45" i="16"/>
  <c r="BY47" i="16"/>
  <c r="BY49" i="16"/>
  <c r="BY50" i="16"/>
  <c r="BF40" i="16"/>
  <c r="BF41" i="16"/>
  <c r="BF42" i="16"/>
  <c r="BF43" i="16"/>
  <c r="BF44" i="16"/>
  <c r="BF45" i="16"/>
  <c r="BF46" i="16"/>
  <c r="BF47" i="16"/>
  <c r="BF48" i="16"/>
  <c r="BF49" i="16"/>
  <c r="BF50" i="16"/>
  <c r="AY40" i="16"/>
  <c r="AY41" i="16"/>
  <c r="AY42" i="16"/>
  <c r="AY43" i="16"/>
  <c r="AY44" i="16"/>
  <c r="AY45" i="16"/>
  <c r="AY46" i="16"/>
  <c r="AY47" i="16"/>
  <c r="AY48" i="16"/>
  <c r="AY49" i="16"/>
  <c r="AY50" i="16"/>
  <c r="AT40" i="16"/>
  <c r="AT41" i="16"/>
  <c r="AT42" i="16"/>
  <c r="AT43" i="16"/>
  <c r="AT44" i="16"/>
  <c r="AT45" i="16"/>
  <c r="AT46" i="16"/>
  <c r="AT47" i="16"/>
  <c r="AT48" i="16"/>
  <c r="AT49" i="16"/>
  <c r="AT50" i="16"/>
  <c r="Q40" i="16"/>
  <c r="Q41" i="16"/>
  <c r="Q42" i="16"/>
  <c r="Q43" i="16"/>
  <c r="Q44" i="16"/>
  <c r="Q45" i="16"/>
  <c r="Q46" i="16"/>
  <c r="Q47" i="16"/>
  <c r="Q48" i="16"/>
  <c r="Q49" i="16"/>
  <c r="Q50" i="16"/>
  <c r="H40" i="16"/>
  <c r="H41" i="16"/>
  <c r="H42" i="16"/>
  <c r="H43" i="16"/>
  <c r="Q11" i="16"/>
  <c r="AT11" i="16"/>
  <c r="C11" i="16"/>
  <c r="BF11" i="16"/>
  <c r="BY11" i="16"/>
  <c r="E11" i="16"/>
  <c r="CK11" i="16"/>
  <c r="DG11" i="16"/>
  <c r="G11" i="16"/>
  <c r="H11" i="16"/>
  <c r="H44" i="16"/>
  <c r="Q12" i="16"/>
  <c r="AT12" i="16"/>
  <c r="C12" i="16"/>
  <c r="BF12" i="16"/>
  <c r="BY12" i="16"/>
  <c r="E12" i="16"/>
  <c r="CK12" i="16"/>
  <c r="DG12" i="16"/>
  <c r="G12" i="16"/>
  <c r="H12" i="16"/>
  <c r="H45" i="16"/>
  <c r="Q13" i="16"/>
  <c r="AT13" i="16"/>
  <c r="C13" i="16"/>
  <c r="BF13" i="16"/>
  <c r="BY13" i="16"/>
  <c r="E13" i="16"/>
  <c r="CK13" i="16"/>
  <c r="DG13" i="16"/>
  <c r="G13" i="16"/>
  <c r="H13" i="16"/>
  <c r="H46" i="16"/>
  <c r="Q14" i="16"/>
  <c r="AT14" i="16"/>
  <c r="C14" i="16"/>
  <c r="BF14" i="16"/>
  <c r="BY14" i="16"/>
  <c r="E14" i="16"/>
  <c r="CK14" i="16"/>
  <c r="DG14" i="16"/>
  <c r="G14" i="16"/>
  <c r="H14" i="16"/>
  <c r="H47" i="16"/>
  <c r="Q15" i="16"/>
  <c r="AT15" i="16"/>
  <c r="C15" i="16"/>
  <c r="BF15" i="16"/>
  <c r="BY15" i="16"/>
  <c r="E15" i="16"/>
  <c r="CK15" i="16"/>
  <c r="DG15" i="16"/>
  <c r="G15" i="16"/>
  <c r="H15" i="16"/>
  <c r="H48" i="16"/>
  <c r="Q16" i="16"/>
  <c r="AT16" i="16"/>
  <c r="C16" i="16"/>
  <c r="BF16" i="16"/>
  <c r="BY16" i="16"/>
  <c r="E16" i="16"/>
  <c r="CK16" i="16"/>
  <c r="DG16" i="16"/>
  <c r="G16" i="16"/>
  <c r="H16" i="16"/>
  <c r="H49" i="16"/>
  <c r="DG50" i="16"/>
  <c r="Q17" i="16"/>
  <c r="AT17" i="16"/>
  <c r="C17" i="16"/>
  <c r="BF17" i="16"/>
  <c r="BY17" i="16"/>
  <c r="E17" i="16"/>
  <c r="CK17" i="16"/>
  <c r="DG17" i="16"/>
  <c r="G17" i="16"/>
  <c r="H17" i="16"/>
  <c r="H50" i="16"/>
  <c r="E50" i="3"/>
  <c r="N50" i="3"/>
  <c r="B44" i="3"/>
  <c r="O50" i="3"/>
  <c r="F50" i="3"/>
  <c r="G50" i="3"/>
  <c r="H50" i="3"/>
  <c r="I50" i="3"/>
  <c r="K50" i="3"/>
  <c r="L50" i="3"/>
  <c r="E49" i="3"/>
  <c r="N49" i="3"/>
  <c r="O49" i="3"/>
  <c r="F49" i="3"/>
  <c r="G49" i="3"/>
  <c r="H49" i="3"/>
  <c r="I49" i="3"/>
  <c r="K49" i="3"/>
  <c r="L49" i="3"/>
  <c r="DD11" i="3"/>
  <c r="DZ11" i="3"/>
  <c r="EB11" i="3"/>
  <c r="G11" i="3"/>
  <c r="DD12" i="3"/>
  <c r="DZ12" i="3"/>
  <c r="EB12" i="3"/>
  <c r="G12" i="3"/>
  <c r="DD13" i="3"/>
  <c r="DZ13" i="3"/>
  <c r="EB13" i="3"/>
  <c r="G13" i="3"/>
  <c r="DD14" i="3"/>
  <c r="DZ14" i="3"/>
  <c r="EB14" i="3"/>
  <c r="G14" i="3"/>
  <c r="DD15" i="3"/>
  <c r="DZ15" i="3"/>
  <c r="EB15" i="3"/>
  <c r="G15" i="3"/>
  <c r="DD16" i="3"/>
  <c r="DZ16" i="3"/>
  <c r="EB16" i="3"/>
  <c r="G16" i="3"/>
  <c r="DD17" i="3"/>
  <c r="DZ17" i="3"/>
  <c r="EB17" i="3"/>
  <c r="G17" i="3"/>
  <c r="DD18" i="3"/>
  <c r="DZ18" i="3"/>
  <c r="EB18" i="3"/>
  <c r="G18" i="3"/>
  <c r="DD19" i="3"/>
  <c r="DZ19" i="3"/>
  <c r="EB19" i="3"/>
  <c r="G19" i="3"/>
  <c r="DD20" i="3"/>
  <c r="DZ20" i="3"/>
  <c r="EB20" i="3"/>
  <c r="G20" i="3"/>
  <c r="DD21" i="3"/>
  <c r="DZ21" i="3"/>
  <c r="EB21" i="3"/>
  <c r="G21" i="3"/>
  <c r="DD22" i="3"/>
  <c r="DZ22" i="3"/>
  <c r="EB22" i="3"/>
  <c r="G22" i="3"/>
  <c r="DD23" i="3"/>
  <c r="DZ23" i="3"/>
  <c r="EB23" i="3"/>
  <c r="G23" i="3"/>
  <c r="DD24" i="3"/>
  <c r="DZ24" i="3"/>
  <c r="EB24" i="3"/>
  <c r="G24" i="3"/>
  <c r="DD25" i="3"/>
  <c r="DZ25" i="3"/>
  <c r="EB25" i="3"/>
  <c r="G25" i="3"/>
  <c r="DD26" i="3"/>
  <c r="DZ26" i="3"/>
  <c r="EB26" i="3"/>
  <c r="G26" i="3"/>
  <c r="DD27" i="3"/>
  <c r="DZ27" i="3"/>
  <c r="EB27" i="3"/>
  <c r="G27" i="3"/>
  <c r="DD28" i="3"/>
  <c r="DZ28" i="3"/>
  <c r="EB28" i="3"/>
  <c r="G28" i="3"/>
  <c r="DD29" i="3"/>
  <c r="DZ29" i="3"/>
  <c r="EB29" i="3"/>
  <c r="G29" i="3"/>
  <c r="DD30" i="3"/>
  <c r="DZ30" i="3"/>
  <c r="EB30" i="3"/>
  <c r="G30" i="3"/>
  <c r="DD31" i="3"/>
  <c r="DZ31" i="3"/>
  <c r="EB31" i="3"/>
  <c r="G31" i="3"/>
  <c r="DD32" i="3"/>
  <c r="DZ32" i="3"/>
  <c r="EB32" i="3"/>
  <c r="G32" i="3"/>
  <c r="DD33" i="3"/>
  <c r="DZ33" i="3"/>
  <c r="EB33" i="3"/>
  <c r="G33" i="3"/>
  <c r="DD34" i="3"/>
  <c r="DZ34" i="3"/>
  <c r="EB34" i="3"/>
  <c r="G34" i="3"/>
  <c r="DD35" i="3"/>
  <c r="DZ35" i="3"/>
  <c r="G35" i="3"/>
  <c r="DD36" i="3"/>
  <c r="DZ36" i="3"/>
  <c r="G36" i="3"/>
  <c r="DD37" i="3"/>
  <c r="DZ37" i="3"/>
  <c r="G37" i="3"/>
  <c r="DD38" i="3"/>
  <c r="DZ38" i="3"/>
  <c r="G38" i="3"/>
  <c r="DD39" i="3"/>
  <c r="DZ39" i="3"/>
  <c r="G39" i="3"/>
  <c r="DD40" i="3"/>
  <c r="DZ40" i="3"/>
  <c r="G40" i="3"/>
  <c r="E48" i="3"/>
  <c r="N48" i="3"/>
  <c r="O48" i="3"/>
  <c r="F48" i="3"/>
  <c r="G48" i="3"/>
  <c r="H48" i="3"/>
  <c r="I48" i="3"/>
  <c r="K48" i="3"/>
  <c r="L48" i="3"/>
  <c r="E47" i="3"/>
  <c r="N47" i="3"/>
  <c r="O47" i="3"/>
  <c r="F47" i="3"/>
  <c r="G47" i="3"/>
  <c r="H47" i="3"/>
  <c r="I47" i="3"/>
  <c r="K47" i="3"/>
  <c r="L47" i="3"/>
  <c r="E46" i="3"/>
  <c r="N46" i="3"/>
  <c r="O46" i="3"/>
  <c r="F46" i="3"/>
  <c r="G46" i="3"/>
  <c r="H46" i="3"/>
  <c r="I46" i="3"/>
  <c r="K46" i="3"/>
  <c r="L46" i="3"/>
  <c r="EE40" i="3"/>
  <c r="CN40" i="3"/>
  <c r="CI40" i="3"/>
  <c r="BH40" i="3"/>
  <c r="AZ40" i="3"/>
  <c r="AU40" i="3"/>
  <c r="R40" i="3"/>
  <c r="C40" i="3"/>
  <c r="E40" i="3"/>
  <c r="H40" i="3"/>
  <c r="EE39" i="3"/>
  <c r="CN39" i="3"/>
  <c r="CI39" i="3"/>
  <c r="BH39" i="3"/>
  <c r="AZ39" i="3"/>
  <c r="AU39" i="3"/>
  <c r="R39" i="3"/>
  <c r="C39" i="3"/>
  <c r="E39" i="3"/>
  <c r="H39" i="3"/>
  <c r="EE38" i="3"/>
  <c r="CN38" i="3"/>
  <c r="CI38" i="3"/>
  <c r="BH38" i="3"/>
  <c r="AZ38" i="3"/>
  <c r="AU38" i="3"/>
  <c r="R38" i="3"/>
  <c r="C38" i="3"/>
  <c r="E38" i="3"/>
  <c r="H38" i="3"/>
  <c r="EE37" i="3"/>
  <c r="CN37" i="3"/>
  <c r="CI37" i="3"/>
  <c r="BH37" i="3"/>
  <c r="AZ37" i="3"/>
  <c r="AU37" i="3"/>
  <c r="R37" i="3"/>
  <c r="C37" i="3"/>
  <c r="E37" i="3"/>
  <c r="H37" i="3"/>
  <c r="EE36" i="3"/>
  <c r="CN36" i="3"/>
  <c r="CI36" i="3"/>
  <c r="BH36" i="3"/>
  <c r="AZ36" i="3"/>
  <c r="AU36" i="3"/>
  <c r="R36" i="3"/>
  <c r="C36" i="3"/>
  <c r="E36" i="3"/>
  <c r="H36" i="3"/>
  <c r="EE35" i="3"/>
  <c r="CN35" i="3"/>
  <c r="CI35" i="3"/>
  <c r="BH35" i="3"/>
  <c r="AZ35" i="3"/>
  <c r="AU35" i="3"/>
  <c r="R35" i="3"/>
  <c r="C35" i="3"/>
  <c r="E35" i="3"/>
  <c r="H35" i="3"/>
  <c r="EE34" i="3"/>
  <c r="CN34" i="3"/>
  <c r="CI34" i="3"/>
  <c r="CK34" i="3"/>
  <c r="BH34" i="3"/>
  <c r="AZ34" i="3"/>
  <c r="R34" i="3"/>
  <c r="AU34" i="3"/>
  <c r="AX34" i="3"/>
  <c r="AW34" i="3"/>
  <c r="C34" i="3"/>
  <c r="E34" i="3"/>
  <c r="H34" i="3"/>
  <c r="EE33" i="3"/>
  <c r="CN33" i="3"/>
  <c r="CI33" i="3"/>
  <c r="CK33" i="3"/>
  <c r="BH33" i="3"/>
  <c r="AZ33" i="3"/>
  <c r="R33" i="3"/>
  <c r="AU33" i="3"/>
  <c r="AX33" i="3"/>
  <c r="AW33" i="3"/>
  <c r="C33" i="3"/>
  <c r="E33" i="3"/>
  <c r="H33" i="3"/>
  <c r="EE32" i="3"/>
  <c r="CN32" i="3"/>
  <c r="CI32" i="3"/>
  <c r="CK32" i="3"/>
  <c r="BH32" i="3"/>
  <c r="AZ32" i="3"/>
  <c r="R32" i="3"/>
  <c r="AU32" i="3"/>
  <c r="AX32" i="3"/>
  <c r="AW32" i="3"/>
  <c r="C32" i="3"/>
  <c r="E32" i="3"/>
  <c r="H32" i="3"/>
  <c r="EE31" i="3"/>
  <c r="CN31" i="3"/>
  <c r="CI31" i="3"/>
  <c r="CK31" i="3"/>
  <c r="BH31" i="3"/>
  <c r="AZ31" i="3"/>
  <c r="R31" i="3"/>
  <c r="AU31" i="3"/>
  <c r="AX31" i="3"/>
  <c r="AW31" i="3"/>
  <c r="C31" i="3"/>
  <c r="E31" i="3"/>
  <c r="H31" i="3"/>
  <c r="EE30" i="3"/>
  <c r="CN30" i="3"/>
  <c r="CI30" i="3"/>
  <c r="CK30" i="3"/>
  <c r="BH30" i="3"/>
  <c r="AZ30" i="3"/>
  <c r="R30" i="3"/>
  <c r="AU30" i="3"/>
  <c r="AX30" i="3"/>
  <c r="AW30" i="3"/>
  <c r="C30" i="3"/>
  <c r="E30" i="3"/>
  <c r="H30" i="3"/>
  <c r="EE29" i="3"/>
  <c r="CN29" i="3"/>
  <c r="CI29" i="3"/>
  <c r="CK29" i="3"/>
  <c r="BH29" i="3"/>
  <c r="AZ29" i="3"/>
  <c r="R29" i="3"/>
  <c r="AU29" i="3"/>
  <c r="AX29" i="3"/>
  <c r="AW29" i="3"/>
  <c r="C29" i="3"/>
  <c r="E29" i="3"/>
  <c r="H29" i="3"/>
  <c r="EE28" i="3"/>
  <c r="CN28" i="3"/>
  <c r="CI28" i="3"/>
  <c r="CK28" i="3"/>
  <c r="BH28" i="3"/>
  <c r="AZ28" i="3"/>
  <c r="R28" i="3"/>
  <c r="AU28" i="3"/>
  <c r="AX28" i="3"/>
  <c r="AW28" i="3"/>
  <c r="C28" i="3"/>
  <c r="E28" i="3"/>
  <c r="H28" i="3"/>
  <c r="EE27" i="3"/>
  <c r="CN27" i="3"/>
  <c r="CI27" i="3"/>
  <c r="CK27" i="3"/>
  <c r="BH27" i="3"/>
  <c r="AZ27" i="3"/>
  <c r="R27" i="3"/>
  <c r="AU27" i="3"/>
  <c r="AX27" i="3"/>
  <c r="AW27" i="3"/>
  <c r="C27" i="3"/>
  <c r="E27" i="3"/>
  <c r="H27" i="3"/>
  <c r="EE26" i="3"/>
  <c r="CN26" i="3"/>
  <c r="CI26" i="3"/>
  <c r="CK26" i="3"/>
  <c r="BH26" i="3"/>
  <c r="AZ26" i="3"/>
  <c r="R26" i="3"/>
  <c r="AU26" i="3"/>
  <c r="AX26" i="3"/>
  <c r="AW26" i="3"/>
  <c r="C26" i="3"/>
  <c r="E26" i="3"/>
  <c r="H26" i="3"/>
  <c r="EE25" i="3"/>
  <c r="CN25" i="3"/>
  <c r="CI25" i="3"/>
  <c r="CK25" i="3"/>
  <c r="BH25" i="3"/>
  <c r="AZ25" i="3"/>
  <c r="R25" i="3"/>
  <c r="AU25" i="3"/>
  <c r="AX25" i="3"/>
  <c r="AW25" i="3"/>
  <c r="C25" i="3"/>
  <c r="E25" i="3"/>
  <c r="H25" i="3"/>
  <c r="EE24" i="3"/>
  <c r="CN24" i="3"/>
  <c r="CI24" i="3"/>
  <c r="CK24" i="3"/>
  <c r="BH24" i="3"/>
  <c r="AZ24" i="3"/>
  <c r="R24" i="3"/>
  <c r="AU24" i="3"/>
  <c r="AX24" i="3"/>
  <c r="AW24" i="3"/>
  <c r="C24" i="3"/>
  <c r="E24" i="3"/>
  <c r="H24" i="3"/>
  <c r="EE23" i="3"/>
  <c r="CN23" i="3"/>
  <c r="CI23" i="3"/>
  <c r="CK23" i="3"/>
  <c r="BH23" i="3"/>
  <c r="AZ23" i="3"/>
  <c r="R23" i="3"/>
  <c r="AU23" i="3"/>
  <c r="AX23" i="3"/>
  <c r="AW23" i="3"/>
  <c r="C23" i="3"/>
  <c r="E23" i="3"/>
  <c r="H23" i="3"/>
  <c r="EE22" i="3"/>
  <c r="CN22" i="3"/>
  <c r="CI22" i="3"/>
  <c r="CK22" i="3"/>
  <c r="BH22" i="3"/>
  <c r="AZ22" i="3"/>
  <c r="R22" i="3"/>
  <c r="AU22" i="3"/>
  <c r="AX22" i="3"/>
  <c r="AW22" i="3"/>
  <c r="C22" i="3"/>
  <c r="E22" i="3"/>
  <c r="H22" i="3"/>
  <c r="EE21" i="3"/>
  <c r="CN21" i="3"/>
  <c r="CI21" i="3"/>
  <c r="CK21" i="3"/>
  <c r="BH21" i="3"/>
  <c r="AZ21" i="3"/>
  <c r="R21" i="3"/>
  <c r="AU21" i="3"/>
  <c r="AX21" i="3"/>
  <c r="AW21" i="3"/>
  <c r="C21" i="3"/>
  <c r="E21" i="3"/>
  <c r="H21" i="3"/>
  <c r="EE20" i="3"/>
  <c r="CN20" i="3"/>
  <c r="CI20" i="3"/>
  <c r="CK20" i="3"/>
  <c r="BH20" i="3"/>
  <c r="AZ20" i="3"/>
  <c r="R20" i="3"/>
  <c r="AU20" i="3"/>
  <c r="AX20" i="3"/>
  <c r="AW20" i="3"/>
  <c r="C20" i="3"/>
  <c r="E20" i="3"/>
  <c r="H20" i="3"/>
  <c r="EE19" i="3"/>
  <c r="CN19" i="3"/>
  <c r="CI19" i="3"/>
  <c r="CK19" i="3"/>
  <c r="BH19" i="3"/>
  <c r="AZ19" i="3"/>
  <c r="R19" i="3"/>
  <c r="AU19" i="3"/>
  <c r="AX19" i="3"/>
  <c r="AW19" i="3"/>
  <c r="C19" i="3"/>
  <c r="E19" i="3"/>
  <c r="H19" i="3"/>
  <c r="EE18" i="3"/>
  <c r="CN18" i="3"/>
  <c r="CI18" i="3"/>
  <c r="CK18" i="3"/>
  <c r="BH18" i="3"/>
  <c r="AZ18" i="3"/>
  <c r="R18" i="3"/>
  <c r="AU18" i="3"/>
  <c r="AX18" i="3"/>
  <c r="AW18" i="3"/>
  <c r="C18" i="3"/>
  <c r="E18" i="3"/>
  <c r="H18" i="3"/>
  <c r="EE17" i="3"/>
  <c r="CN17" i="3"/>
  <c r="CI17" i="3"/>
  <c r="CK17" i="3"/>
  <c r="BH17" i="3"/>
  <c r="AZ17" i="3"/>
  <c r="R17" i="3"/>
  <c r="AU17" i="3"/>
  <c r="AX17" i="3"/>
  <c r="AW17" i="3"/>
  <c r="C17" i="3"/>
  <c r="E17" i="3"/>
  <c r="H17" i="3"/>
  <c r="EE16" i="3"/>
  <c r="CN16" i="3"/>
  <c r="CI16" i="3"/>
  <c r="CK16" i="3"/>
  <c r="BH16" i="3"/>
  <c r="AZ16" i="3"/>
  <c r="R16" i="3"/>
  <c r="AU16" i="3"/>
  <c r="AX16" i="3"/>
  <c r="AW16" i="3"/>
  <c r="C16" i="3"/>
  <c r="E16" i="3"/>
  <c r="H16" i="3"/>
  <c r="EE15" i="3"/>
  <c r="CN15" i="3"/>
  <c r="CI15" i="3"/>
  <c r="CK15" i="3"/>
  <c r="BH15" i="3"/>
  <c r="AZ15" i="3"/>
  <c r="R15" i="3"/>
  <c r="AU15" i="3"/>
  <c r="AX15" i="3"/>
  <c r="AW15" i="3"/>
  <c r="C15" i="3"/>
  <c r="E15" i="3"/>
  <c r="H15" i="3"/>
  <c r="EE14" i="3"/>
  <c r="CN14" i="3"/>
  <c r="CI14" i="3"/>
  <c r="CK14" i="3"/>
  <c r="BH14" i="3"/>
  <c r="AZ14" i="3"/>
  <c r="R14" i="3"/>
  <c r="AU14" i="3"/>
  <c r="AX14" i="3"/>
  <c r="AW14" i="3"/>
  <c r="C14" i="3"/>
  <c r="E14" i="3"/>
  <c r="H14" i="3"/>
  <c r="EE13" i="3"/>
  <c r="CN13" i="3"/>
  <c r="CI13" i="3"/>
  <c r="CK13" i="3"/>
  <c r="BH13" i="3"/>
  <c r="AZ13" i="3"/>
  <c r="R13" i="3"/>
  <c r="AU13" i="3"/>
  <c r="AX13" i="3"/>
  <c r="AW13" i="3"/>
  <c r="C13" i="3"/>
  <c r="E13" i="3"/>
  <c r="H13" i="3"/>
  <c r="EE12" i="3"/>
  <c r="CN12" i="3"/>
  <c r="CI12" i="3"/>
  <c r="CK12" i="3"/>
  <c r="BH12" i="3"/>
  <c r="AZ12" i="3"/>
  <c r="R12" i="3"/>
  <c r="AU12" i="3"/>
  <c r="AX12" i="3"/>
  <c r="AW12" i="3"/>
  <c r="C12" i="3"/>
  <c r="E12" i="3"/>
  <c r="H12" i="3"/>
  <c r="EE11" i="3"/>
  <c r="CN11" i="3"/>
  <c r="CI11" i="3"/>
  <c r="CK11" i="3"/>
  <c r="BH11" i="3"/>
  <c r="AZ11" i="3"/>
  <c r="AX11" i="3"/>
  <c r="AU11" i="3"/>
  <c r="AW11" i="3"/>
  <c r="R11" i="3"/>
  <c r="C11" i="3"/>
  <c r="E11" i="3"/>
  <c r="H11" i="3"/>
  <c r="S6" i="3"/>
  <c r="S5" i="3"/>
  <c r="S4" i="3"/>
  <c r="E50" i="13"/>
  <c r="N50" i="13"/>
  <c r="R11" i="13"/>
  <c r="AU11" i="13"/>
  <c r="AW11" i="13"/>
  <c r="AX11" i="13"/>
  <c r="C11" i="13"/>
  <c r="R12" i="13"/>
  <c r="AU12" i="13"/>
  <c r="AW12" i="13"/>
  <c r="AX12" i="13"/>
  <c r="C12" i="13"/>
  <c r="R13" i="13"/>
  <c r="AU13" i="13"/>
  <c r="AW13" i="13"/>
  <c r="AX13" i="13"/>
  <c r="C13" i="13"/>
  <c r="R14" i="13"/>
  <c r="AU14" i="13"/>
  <c r="AW14" i="13"/>
  <c r="AX14" i="13"/>
  <c r="C14" i="13"/>
  <c r="R15" i="13"/>
  <c r="AU15" i="13"/>
  <c r="AW15" i="13"/>
  <c r="AX15" i="13"/>
  <c r="C15" i="13"/>
  <c r="R16" i="13"/>
  <c r="AU16" i="13"/>
  <c r="AW16" i="13"/>
  <c r="AX16" i="13"/>
  <c r="C16" i="13"/>
  <c r="R17" i="13"/>
  <c r="AU17" i="13"/>
  <c r="AW17" i="13"/>
  <c r="AX17" i="13"/>
  <c r="C17" i="13"/>
  <c r="R18" i="13"/>
  <c r="AU18" i="13"/>
  <c r="AW18" i="13"/>
  <c r="AX18" i="13"/>
  <c r="C18" i="13"/>
  <c r="R19" i="13"/>
  <c r="AU19" i="13"/>
  <c r="AW19" i="13"/>
  <c r="AX19" i="13"/>
  <c r="C19" i="13"/>
  <c r="R20" i="13"/>
  <c r="AU20" i="13"/>
  <c r="AW20" i="13"/>
  <c r="AX20" i="13"/>
  <c r="C20" i="13"/>
  <c r="R21" i="13"/>
  <c r="AU21" i="13"/>
  <c r="AW21" i="13"/>
  <c r="AX21" i="13"/>
  <c r="C21" i="13"/>
  <c r="R22" i="13"/>
  <c r="AU22" i="13"/>
  <c r="AW22" i="13"/>
  <c r="AX22" i="13"/>
  <c r="C22" i="13"/>
  <c r="R23" i="13"/>
  <c r="AU23" i="13"/>
  <c r="AW23" i="13"/>
  <c r="AX23" i="13"/>
  <c r="C23" i="13"/>
  <c r="R24" i="13"/>
  <c r="AU24" i="13"/>
  <c r="AW24" i="13"/>
  <c r="AX24" i="13"/>
  <c r="C24" i="13"/>
  <c r="R25" i="13"/>
  <c r="AU25" i="13"/>
  <c r="AW25" i="13"/>
  <c r="AX25" i="13"/>
  <c r="C25" i="13"/>
  <c r="R26" i="13"/>
  <c r="AU26" i="13"/>
  <c r="AW26" i="13"/>
  <c r="AX26" i="13"/>
  <c r="C26" i="13"/>
  <c r="R27" i="13"/>
  <c r="AU27" i="13"/>
  <c r="AW27" i="13"/>
  <c r="AX27" i="13"/>
  <c r="C27" i="13"/>
  <c r="R28" i="13"/>
  <c r="AU28" i="13"/>
  <c r="AW28" i="13"/>
  <c r="AX28" i="13"/>
  <c r="C28" i="13"/>
  <c r="R29" i="13"/>
  <c r="AU29" i="13"/>
  <c r="AW29" i="13"/>
  <c r="AX29" i="13"/>
  <c r="C29" i="13"/>
  <c r="R30" i="13"/>
  <c r="AU30" i="13"/>
  <c r="AW30" i="13"/>
  <c r="AX30" i="13"/>
  <c r="C30" i="13"/>
  <c r="R31" i="13"/>
  <c r="AU31" i="13"/>
  <c r="AW31" i="13"/>
  <c r="AX31" i="13"/>
  <c r="C31" i="13"/>
  <c r="R32" i="13"/>
  <c r="AU32" i="13"/>
  <c r="AW32" i="13"/>
  <c r="AX32" i="13"/>
  <c r="C32" i="13"/>
  <c r="R33" i="13"/>
  <c r="AU33" i="13"/>
  <c r="AW33" i="13"/>
  <c r="AX33" i="13"/>
  <c r="C33" i="13"/>
  <c r="R34" i="13"/>
  <c r="AU34" i="13"/>
  <c r="AW34" i="13"/>
  <c r="AX34" i="13"/>
  <c r="C34" i="13"/>
  <c r="R35" i="13"/>
  <c r="AU35" i="13"/>
  <c r="AW35" i="13"/>
  <c r="AX35" i="13"/>
  <c r="C35" i="13"/>
  <c r="R36" i="13"/>
  <c r="AU36" i="13"/>
  <c r="AW36" i="13"/>
  <c r="AX36" i="13"/>
  <c r="C36" i="13"/>
  <c r="R37" i="13"/>
  <c r="AU37" i="13"/>
  <c r="AW37" i="13"/>
  <c r="AX37" i="13"/>
  <c r="C37" i="13"/>
  <c r="R38" i="13"/>
  <c r="AU38" i="13"/>
  <c r="C38" i="13"/>
  <c r="R39" i="13"/>
  <c r="AU39" i="13"/>
  <c r="C39" i="13"/>
  <c r="R40" i="13"/>
  <c r="AU40" i="13"/>
  <c r="C40" i="13"/>
  <c r="B44" i="13"/>
  <c r="O50" i="13"/>
  <c r="F50" i="13"/>
  <c r="G50" i="13"/>
  <c r="H50" i="13"/>
  <c r="I50" i="13"/>
  <c r="K50" i="13"/>
  <c r="L50" i="13"/>
  <c r="E49" i="13"/>
  <c r="N49" i="13"/>
  <c r="O49" i="13"/>
  <c r="F49" i="13"/>
  <c r="G49" i="13"/>
  <c r="H49" i="13"/>
  <c r="I49" i="13"/>
  <c r="K49" i="13"/>
  <c r="L49" i="13"/>
  <c r="CY11" i="13"/>
  <c r="DU11" i="13"/>
  <c r="DW11" i="13"/>
  <c r="G11" i="13"/>
  <c r="CY12" i="13"/>
  <c r="DU12" i="13"/>
  <c r="DW12" i="13"/>
  <c r="G12" i="13"/>
  <c r="CY13" i="13"/>
  <c r="DU13" i="13"/>
  <c r="DW13" i="13"/>
  <c r="G13" i="13"/>
  <c r="CY14" i="13"/>
  <c r="DU14" i="13"/>
  <c r="DW14" i="13"/>
  <c r="G14" i="13"/>
  <c r="CY15" i="13"/>
  <c r="DU15" i="13"/>
  <c r="DW15" i="13"/>
  <c r="G15" i="13"/>
  <c r="CY16" i="13"/>
  <c r="DU16" i="13"/>
  <c r="DW16" i="13"/>
  <c r="G16" i="13"/>
  <c r="CY17" i="13"/>
  <c r="DU17" i="13"/>
  <c r="DW17" i="13"/>
  <c r="G17" i="13"/>
  <c r="CY18" i="13"/>
  <c r="DU18" i="13"/>
  <c r="DW18" i="13"/>
  <c r="G18" i="13"/>
  <c r="CY19" i="13"/>
  <c r="DU19" i="13"/>
  <c r="DW19" i="13"/>
  <c r="G19" i="13"/>
  <c r="CY20" i="13"/>
  <c r="DU20" i="13"/>
  <c r="DW20" i="13"/>
  <c r="G20" i="13"/>
  <c r="CY21" i="13"/>
  <c r="DU21" i="13"/>
  <c r="DW21" i="13"/>
  <c r="G21" i="13"/>
  <c r="CY22" i="13"/>
  <c r="DU22" i="13"/>
  <c r="DW22" i="13"/>
  <c r="G22" i="13"/>
  <c r="CY23" i="13"/>
  <c r="DU23" i="13"/>
  <c r="DW23" i="13"/>
  <c r="G23" i="13"/>
  <c r="CY24" i="13"/>
  <c r="DU24" i="13"/>
  <c r="DW24" i="13"/>
  <c r="G24" i="13"/>
  <c r="CY25" i="13"/>
  <c r="DU25" i="13"/>
  <c r="DW25" i="13"/>
  <c r="G25" i="13"/>
  <c r="CY26" i="13"/>
  <c r="DU26" i="13"/>
  <c r="DW26" i="13"/>
  <c r="G26" i="13"/>
  <c r="CY27" i="13"/>
  <c r="DU27" i="13"/>
  <c r="DW27" i="13"/>
  <c r="G27" i="13"/>
  <c r="CY28" i="13"/>
  <c r="DU28" i="13"/>
  <c r="G28" i="13"/>
  <c r="CY29" i="13"/>
  <c r="DU29" i="13"/>
  <c r="G29" i="13"/>
  <c r="CY30" i="13"/>
  <c r="DU30" i="13"/>
  <c r="G30" i="13"/>
  <c r="CY31" i="13"/>
  <c r="DU31" i="13"/>
  <c r="G31" i="13"/>
  <c r="CY32" i="13"/>
  <c r="DU32" i="13"/>
  <c r="G32" i="13"/>
  <c r="CY33" i="13"/>
  <c r="DU33" i="13"/>
  <c r="G33" i="13"/>
  <c r="CY34" i="13"/>
  <c r="DU34" i="13"/>
  <c r="G34" i="13"/>
  <c r="CY35" i="13"/>
  <c r="DU35" i="13"/>
  <c r="G35" i="13"/>
  <c r="CY36" i="13"/>
  <c r="DU36" i="13"/>
  <c r="G36" i="13"/>
  <c r="CY37" i="13"/>
  <c r="DU37" i="13"/>
  <c r="G37" i="13"/>
  <c r="CY38" i="13"/>
  <c r="DU38" i="13"/>
  <c r="G38" i="13"/>
  <c r="CY39" i="13"/>
  <c r="DU39" i="13"/>
  <c r="G39" i="13"/>
  <c r="CY40" i="13"/>
  <c r="DU40" i="13"/>
  <c r="G40" i="13"/>
  <c r="E48" i="13"/>
  <c r="N48" i="13"/>
  <c r="O48" i="13"/>
  <c r="F48" i="13"/>
  <c r="G48" i="13"/>
  <c r="H48" i="13"/>
  <c r="I48" i="13"/>
  <c r="K48" i="13"/>
  <c r="L48" i="13"/>
  <c r="E47" i="13"/>
  <c r="N47" i="13"/>
  <c r="O47" i="13"/>
  <c r="F47" i="13"/>
  <c r="G47" i="13"/>
  <c r="H47" i="13"/>
  <c r="I47" i="13"/>
  <c r="K47" i="13"/>
  <c r="L47" i="13"/>
  <c r="E46" i="13"/>
  <c r="N46" i="13"/>
  <c r="O46" i="13"/>
  <c r="F46" i="13"/>
  <c r="G46" i="13"/>
  <c r="H46" i="13"/>
  <c r="I46" i="13"/>
  <c r="K46" i="13"/>
  <c r="L46" i="13"/>
  <c r="DZ40" i="13"/>
  <c r="CK40" i="13"/>
  <c r="CF40" i="13"/>
  <c r="BH40" i="13"/>
  <c r="AZ40" i="13"/>
  <c r="E40" i="13"/>
  <c r="H40" i="13"/>
  <c r="DZ39" i="13"/>
  <c r="CK39" i="13"/>
  <c r="CF39" i="13"/>
  <c r="BH39" i="13"/>
  <c r="AZ39" i="13"/>
  <c r="E39" i="13"/>
  <c r="H39" i="13"/>
  <c r="DZ38" i="13"/>
  <c r="CK38" i="13"/>
  <c r="CF38" i="13"/>
  <c r="BH38" i="13"/>
  <c r="AZ38" i="13"/>
  <c r="E38" i="13"/>
  <c r="H38" i="13"/>
  <c r="DZ37" i="13"/>
  <c r="CK37" i="13"/>
  <c r="CF37" i="13"/>
  <c r="BH37" i="13"/>
  <c r="AZ37" i="13"/>
  <c r="E37" i="13"/>
  <c r="H37" i="13"/>
  <c r="DZ36" i="13"/>
  <c r="CK36" i="13"/>
  <c r="CF36" i="13"/>
  <c r="BH36" i="13"/>
  <c r="AZ36" i="13"/>
  <c r="E36" i="13"/>
  <c r="H36" i="13"/>
  <c r="DZ35" i="13"/>
  <c r="CK35" i="13"/>
  <c r="CF35" i="13"/>
  <c r="BH35" i="13"/>
  <c r="AZ35" i="13"/>
  <c r="E35" i="13"/>
  <c r="H35" i="13"/>
  <c r="DZ34" i="13"/>
  <c r="CK34" i="13"/>
  <c r="CF34" i="13"/>
  <c r="BH34" i="13"/>
  <c r="AZ34" i="13"/>
  <c r="E34" i="13"/>
  <c r="H34" i="13"/>
  <c r="DZ33" i="13"/>
  <c r="CK33" i="13"/>
  <c r="CF33" i="13"/>
  <c r="BH33" i="13"/>
  <c r="AZ33" i="13"/>
  <c r="E33" i="13"/>
  <c r="H33" i="13"/>
  <c r="DZ32" i="13"/>
  <c r="CK32" i="13"/>
  <c r="CF32" i="13"/>
  <c r="BH32" i="13"/>
  <c r="AZ32" i="13"/>
  <c r="E32" i="13"/>
  <c r="H32" i="13"/>
  <c r="DZ31" i="13"/>
  <c r="CK31" i="13"/>
  <c r="CF31" i="13"/>
  <c r="BH31" i="13"/>
  <c r="AZ31" i="13"/>
  <c r="E31" i="13"/>
  <c r="H31" i="13"/>
  <c r="DZ30" i="13"/>
  <c r="CK30" i="13"/>
  <c r="CF30" i="13"/>
  <c r="BH30" i="13"/>
  <c r="AZ30" i="13"/>
  <c r="E30" i="13"/>
  <c r="H30" i="13"/>
  <c r="DZ29" i="13"/>
  <c r="CK29" i="13"/>
  <c r="CF29" i="13"/>
  <c r="BH29" i="13"/>
  <c r="AZ29" i="13"/>
  <c r="E29" i="13"/>
  <c r="H29" i="13"/>
  <c r="DZ28" i="13"/>
  <c r="CK28" i="13"/>
  <c r="CF28" i="13"/>
  <c r="BH28" i="13"/>
  <c r="AZ28" i="13"/>
  <c r="E28" i="13"/>
  <c r="H28" i="13"/>
  <c r="DZ27" i="13"/>
  <c r="CK27" i="13"/>
  <c r="CF27" i="13"/>
  <c r="CH27" i="13"/>
  <c r="BH27" i="13"/>
  <c r="AZ27" i="13"/>
  <c r="E27" i="13"/>
  <c r="H27" i="13"/>
  <c r="DZ26" i="13"/>
  <c r="CK26" i="13"/>
  <c r="CF26" i="13"/>
  <c r="CH26" i="13"/>
  <c r="BH26" i="13"/>
  <c r="AZ26" i="13"/>
  <c r="E26" i="13"/>
  <c r="H26" i="13"/>
  <c r="DZ25" i="13"/>
  <c r="CK25" i="13"/>
  <c r="CF25" i="13"/>
  <c r="CH25" i="13"/>
  <c r="BH25" i="13"/>
  <c r="AZ25" i="13"/>
  <c r="E25" i="13"/>
  <c r="H25" i="13"/>
  <c r="DZ24" i="13"/>
  <c r="CK24" i="13"/>
  <c r="CF24" i="13"/>
  <c r="CH24" i="13"/>
  <c r="BH24" i="13"/>
  <c r="AZ24" i="13"/>
  <c r="E24" i="13"/>
  <c r="H24" i="13"/>
  <c r="DZ23" i="13"/>
  <c r="CK23" i="13"/>
  <c r="CF23" i="13"/>
  <c r="CH23" i="13"/>
  <c r="BH23" i="13"/>
  <c r="AZ23" i="13"/>
  <c r="E23" i="13"/>
  <c r="H23" i="13"/>
  <c r="DZ22" i="13"/>
  <c r="CK22" i="13"/>
  <c r="CF22" i="13"/>
  <c r="CH22" i="13"/>
  <c r="BH22" i="13"/>
  <c r="AZ22" i="13"/>
  <c r="E22" i="13"/>
  <c r="H22" i="13"/>
  <c r="DZ21" i="13"/>
  <c r="CK21" i="13"/>
  <c r="CF21" i="13"/>
  <c r="CH21" i="13"/>
  <c r="BH21" i="13"/>
  <c r="AZ21" i="13"/>
  <c r="E21" i="13"/>
  <c r="H21" i="13"/>
  <c r="DZ20" i="13"/>
  <c r="CK20" i="13"/>
  <c r="CF20" i="13"/>
  <c r="CH20" i="13"/>
  <c r="BH20" i="13"/>
  <c r="AZ20" i="13"/>
  <c r="E20" i="13"/>
  <c r="H20" i="13"/>
  <c r="DZ19" i="13"/>
  <c r="CK19" i="13"/>
  <c r="CF19" i="13"/>
  <c r="CH19" i="13"/>
  <c r="BH19" i="13"/>
  <c r="AZ19" i="13"/>
  <c r="E19" i="13"/>
  <c r="H19" i="13"/>
  <c r="DZ18" i="13"/>
  <c r="CK18" i="13"/>
  <c r="CF18" i="13"/>
  <c r="CH18" i="13"/>
  <c r="BH18" i="13"/>
  <c r="AZ18" i="13"/>
  <c r="E18" i="13"/>
  <c r="H18" i="13"/>
  <c r="DZ17" i="13"/>
  <c r="CK17" i="13"/>
  <c r="CF17" i="13"/>
  <c r="CH17" i="13"/>
  <c r="BH17" i="13"/>
  <c r="AZ17" i="13"/>
  <c r="E17" i="13"/>
  <c r="H17" i="13"/>
  <c r="DZ16" i="13"/>
  <c r="CK16" i="13"/>
  <c r="CF16" i="13"/>
  <c r="CH16" i="13"/>
  <c r="BH16" i="13"/>
  <c r="AZ16" i="13"/>
  <c r="E16" i="13"/>
  <c r="H16" i="13"/>
  <c r="DZ15" i="13"/>
  <c r="CK15" i="13"/>
  <c r="CF15" i="13"/>
  <c r="CH15" i="13"/>
  <c r="BH15" i="13"/>
  <c r="AZ15" i="13"/>
  <c r="E15" i="13"/>
  <c r="H15" i="13"/>
  <c r="DZ14" i="13"/>
  <c r="CK14" i="13"/>
  <c r="CF14" i="13"/>
  <c r="CH14" i="13"/>
  <c r="BH14" i="13"/>
  <c r="AZ14" i="13"/>
  <c r="E14" i="13"/>
  <c r="H14" i="13"/>
  <c r="DZ13" i="13"/>
  <c r="CK13" i="13"/>
  <c r="CF13" i="13"/>
  <c r="CH13" i="13"/>
  <c r="BH13" i="13"/>
  <c r="AZ13" i="13"/>
  <c r="E13" i="13"/>
  <c r="H13" i="13"/>
  <c r="DZ12" i="13"/>
  <c r="CK12" i="13"/>
  <c r="CF12" i="13"/>
  <c r="CH12" i="13"/>
  <c r="BH12" i="13"/>
  <c r="AZ12" i="13"/>
  <c r="E12" i="13"/>
  <c r="H12" i="13"/>
  <c r="DZ11" i="13"/>
  <c r="CK11" i="13"/>
  <c r="CF11" i="13"/>
  <c r="CH11" i="13"/>
  <c r="BH11" i="13"/>
  <c r="AZ11" i="13"/>
  <c r="E11" i="13"/>
  <c r="H11" i="13"/>
  <c r="S6" i="13"/>
  <c r="S5" i="13"/>
  <c r="S4" i="13"/>
  <c r="E60" i="16"/>
  <c r="N60" i="16"/>
  <c r="Q18" i="16"/>
  <c r="AT18" i="16"/>
  <c r="C18" i="16"/>
  <c r="Q19" i="16"/>
  <c r="AT19" i="16"/>
  <c r="C19" i="16"/>
  <c r="Q20" i="16"/>
  <c r="AT20" i="16"/>
  <c r="C20" i="16"/>
  <c r="Q21" i="16"/>
  <c r="AT21" i="16"/>
  <c r="C21" i="16"/>
  <c r="Q22" i="16"/>
  <c r="AT22" i="16"/>
  <c r="C22" i="16"/>
  <c r="Q23" i="16"/>
  <c r="AT23" i="16"/>
  <c r="C23" i="16"/>
  <c r="Q24" i="16"/>
  <c r="AT24" i="16"/>
  <c r="C24" i="16"/>
  <c r="Q25" i="16"/>
  <c r="AT25" i="16"/>
  <c r="C25" i="16"/>
  <c r="Q26" i="16"/>
  <c r="AT26" i="16"/>
  <c r="C26" i="16"/>
  <c r="Q27" i="16"/>
  <c r="AT27" i="16"/>
  <c r="C27" i="16"/>
  <c r="Q28" i="16"/>
  <c r="AT28" i="16"/>
  <c r="C28" i="16"/>
  <c r="Q29" i="16"/>
  <c r="AT29" i="16"/>
  <c r="C29" i="16"/>
  <c r="Q30" i="16"/>
  <c r="AT30" i="16"/>
  <c r="C30" i="16"/>
  <c r="Q31" i="16"/>
  <c r="AT31" i="16"/>
  <c r="C31" i="16"/>
  <c r="Q32" i="16"/>
  <c r="AT32" i="16"/>
  <c r="C32" i="16"/>
  <c r="Q33" i="16"/>
  <c r="AT33" i="16"/>
  <c r="C33" i="16"/>
  <c r="Q34" i="16"/>
  <c r="AT34" i="16"/>
  <c r="C34" i="16"/>
  <c r="Q35" i="16"/>
  <c r="AT35" i="16"/>
  <c r="C35" i="16"/>
  <c r="Q36" i="16"/>
  <c r="AT36" i="16"/>
  <c r="C36" i="16"/>
  <c r="Q37" i="16"/>
  <c r="AT37" i="16"/>
  <c r="C37" i="16"/>
  <c r="Q38" i="16"/>
  <c r="AT38" i="16"/>
  <c r="C38" i="16"/>
  <c r="Q39" i="16"/>
  <c r="AT39" i="16"/>
  <c r="C39" i="16"/>
  <c r="B54" i="16"/>
  <c r="O60" i="16"/>
  <c r="F60" i="16"/>
  <c r="G60" i="16"/>
  <c r="H60" i="16"/>
  <c r="I60" i="16"/>
  <c r="K60" i="16"/>
  <c r="L60" i="16"/>
  <c r="E59" i="16"/>
  <c r="N59" i="16"/>
  <c r="O59" i="16"/>
  <c r="F59" i="16"/>
  <c r="G59" i="16"/>
  <c r="H59" i="16"/>
  <c r="I59" i="16"/>
  <c r="K59" i="16"/>
  <c r="L59" i="16"/>
  <c r="CK18" i="16"/>
  <c r="DG18" i="16"/>
  <c r="G18" i="16"/>
  <c r="CK19" i="16"/>
  <c r="DG19" i="16"/>
  <c r="G19" i="16"/>
  <c r="CK20" i="16"/>
  <c r="DG20" i="16"/>
  <c r="G20" i="16"/>
  <c r="CK21" i="16"/>
  <c r="DG21" i="16"/>
  <c r="G21" i="16"/>
  <c r="CK22" i="16"/>
  <c r="DG22" i="16"/>
  <c r="G22" i="16"/>
  <c r="CK23" i="16"/>
  <c r="DG23" i="16"/>
  <c r="G23" i="16"/>
  <c r="CK24" i="16"/>
  <c r="DG24" i="16"/>
  <c r="G24" i="16"/>
  <c r="CK25" i="16"/>
  <c r="DG25" i="16"/>
  <c r="G25" i="16"/>
  <c r="CK26" i="16"/>
  <c r="DG26" i="16"/>
  <c r="G26" i="16"/>
  <c r="CK27" i="16"/>
  <c r="DG27" i="16"/>
  <c r="G27" i="16"/>
  <c r="CK28" i="16"/>
  <c r="DG28" i="16"/>
  <c r="G28" i="16"/>
  <c r="CK29" i="16"/>
  <c r="DG29" i="16"/>
  <c r="G29" i="16"/>
  <c r="CK30" i="16"/>
  <c r="DG30" i="16"/>
  <c r="G30" i="16"/>
  <c r="CK31" i="16"/>
  <c r="DG31" i="16"/>
  <c r="G31" i="16"/>
  <c r="CK32" i="16"/>
  <c r="DG32" i="16"/>
  <c r="G32" i="16"/>
  <c r="CK33" i="16"/>
  <c r="DG33" i="16"/>
  <c r="G33" i="16"/>
  <c r="CK34" i="16"/>
  <c r="DG34" i="16"/>
  <c r="G34" i="16"/>
  <c r="CK35" i="16"/>
  <c r="DG35" i="16"/>
  <c r="G35" i="16"/>
  <c r="CK36" i="16"/>
  <c r="DG36" i="16"/>
  <c r="G36" i="16"/>
  <c r="CK37" i="16"/>
  <c r="DG37" i="16"/>
  <c r="G37" i="16"/>
  <c r="CK38" i="16"/>
  <c r="DG38" i="16"/>
  <c r="G38" i="16"/>
  <c r="CK39" i="16"/>
  <c r="DG39" i="16"/>
  <c r="G39" i="16"/>
  <c r="E58" i="16"/>
  <c r="N58" i="16"/>
  <c r="O58" i="16"/>
  <c r="F58" i="16"/>
  <c r="G58" i="16"/>
  <c r="H58" i="16"/>
  <c r="I58" i="16"/>
  <c r="K58" i="16"/>
  <c r="L58" i="16"/>
  <c r="E57" i="16"/>
  <c r="N57" i="16"/>
  <c r="O57" i="16"/>
  <c r="F57" i="16"/>
  <c r="G57" i="16"/>
  <c r="H57" i="16"/>
  <c r="I57" i="16"/>
  <c r="K57" i="16"/>
  <c r="L57" i="16"/>
  <c r="E56" i="16"/>
  <c r="N56" i="16"/>
  <c r="O56" i="16"/>
  <c r="F56" i="16"/>
  <c r="G56" i="16"/>
  <c r="H56" i="16"/>
  <c r="I56" i="16"/>
  <c r="K56" i="16"/>
  <c r="L56" i="16"/>
  <c r="DL39" i="16"/>
  <c r="CD39" i="16"/>
  <c r="BY39" i="16"/>
  <c r="BF39" i="16"/>
  <c r="AY39" i="16"/>
  <c r="E39" i="16"/>
  <c r="H39" i="16"/>
  <c r="DL38" i="16"/>
  <c r="CD38" i="16"/>
  <c r="BY38" i="16"/>
  <c r="BF38" i="16"/>
  <c r="AY38" i="16"/>
  <c r="E38" i="16"/>
  <c r="H38" i="16"/>
  <c r="DL37" i="16"/>
  <c r="CD37" i="16"/>
  <c r="BY37" i="16"/>
  <c r="BF37" i="16"/>
  <c r="AY37" i="16"/>
  <c r="E37" i="16"/>
  <c r="H37" i="16"/>
  <c r="DL36" i="16"/>
  <c r="CD36" i="16"/>
  <c r="BY36" i="16"/>
  <c r="BF36" i="16"/>
  <c r="AY36" i="16"/>
  <c r="E36" i="16"/>
  <c r="H36" i="16"/>
  <c r="DL35" i="16"/>
  <c r="CD35" i="16"/>
  <c r="BY35" i="16"/>
  <c r="BF35" i="16"/>
  <c r="AY35" i="16"/>
  <c r="E35" i="16"/>
  <c r="H35" i="16"/>
  <c r="DL34" i="16"/>
  <c r="CD34" i="16"/>
  <c r="BY34" i="16"/>
  <c r="BF34" i="16"/>
  <c r="AY34" i="16"/>
  <c r="E34" i="16"/>
  <c r="H34" i="16"/>
  <c r="DL33" i="16"/>
  <c r="CD33" i="16"/>
  <c r="BY33" i="16"/>
  <c r="BF33" i="16"/>
  <c r="AY33" i="16"/>
  <c r="E33" i="16"/>
  <c r="H33" i="16"/>
  <c r="DL32" i="16"/>
  <c r="CD32" i="16"/>
  <c r="BY32" i="16"/>
  <c r="BF32" i="16"/>
  <c r="AY32" i="16"/>
  <c r="E32" i="16"/>
  <c r="H32" i="16"/>
  <c r="DL31" i="16"/>
  <c r="CD31" i="16"/>
  <c r="BY31" i="16"/>
  <c r="BF31" i="16"/>
  <c r="AY31" i="16"/>
  <c r="E31" i="16"/>
  <c r="H31" i="16"/>
  <c r="DL30" i="16"/>
  <c r="CD30" i="16"/>
  <c r="BY30" i="16"/>
  <c r="BF30" i="16"/>
  <c r="AY30" i="16"/>
  <c r="E30" i="16"/>
  <c r="H30" i="16"/>
  <c r="DL29" i="16"/>
  <c r="CD29" i="16"/>
  <c r="BY29" i="16"/>
  <c r="BF29" i="16"/>
  <c r="AY29" i="16"/>
  <c r="E29" i="16"/>
  <c r="H29" i="16"/>
  <c r="DL28" i="16"/>
  <c r="CD28" i="16"/>
  <c r="BY28" i="16"/>
  <c r="BF28" i="16"/>
  <c r="AY28" i="16"/>
  <c r="E28" i="16"/>
  <c r="H28" i="16"/>
  <c r="DL27" i="16"/>
  <c r="CD27" i="16"/>
  <c r="BY27" i="16"/>
  <c r="BF27" i="16"/>
  <c r="AY27" i="16"/>
  <c r="E27" i="16"/>
  <c r="H27" i="16"/>
  <c r="DL26" i="16"/>
  <c r="CD26" i="16"/>
  <c r="BY26" i="16"/>
  <c r="BF26" i="16"/>
  <c r="AY26" i="16"/>
  <c r="E26" i="16"/>
  <c r="H26" i="16"/>
  <c r="DL25" i="16"/>
  <c r="CD25" i="16"/>
  <c r="BY25" i="16"/>
  <c r="BF25" i="16"/>
  <c r="AY25" i="16"/>
  <c r="E25" i="16"/>
  <c r="H25" i="16"/>
  <c r="DL24" i="16"/>
  <c r="CD24" i="16"/>
  <c r="BY24" i="16"/>
  <c r="BF24" i="16"/>
  <c r="AY24" i="16"/>
  <c r="E24" i="16"/>
  <c r="H24" i="16"/>
  <c r="DL23" i="16"/>
  <c r="CD23" i="16"/>
  <c r="BY23" i="16"/>
  <c r="BF23" i="16"/>
  <c r="AY23" i="16"/>
  <c r="E23" i="16"/>
  <c r="H23" i="16"/>
  <c r="DL22" i="16"/>
  <c r="CD22" i="16"/>
  <c r="BY22" i="16"/>
  <c r="BF22" i="16"/>
  <c r="AY22" i="16"/>
  <c r="E22" i="16"/>
  <c r="H22" i="16"/>
  <c r="DL21" i="16"/>
  <c r="CD21" i="16"/>
  <c r="BY21" i="16"/>
  <c r="BF21" i="16"/>
  <c r="AY21" i="16"/>
  <c r="E21" i="16"/>
  <c r="H21" i="16"/>
  <c r="DL20" i="16"/>
  <c r="CD20" i="16"/>
  <c r="BY20" i="16"/>
  <c r="BF20" i="16"/>
  <c r="AY20" i="16"/>
  <c r="E20" i="16"/>
  <c r="H20" i="16"/>
  <c r="DL19" i="16"/>
  <c r="CD19" i="16"/>
  <c r="BY19" i="16"/>
  <c r="BF19" i="16"/>
  <c r="AY19" i="16"/>
  <c r="E19" i="16"/>
  <c r="H19" i="16"/>
  <c r="DL18" i="16"/>
  <c r="CD18" i="16"/>
  <c r="BY18" i="16"/>
  <c r="BF18" i="16"/>
  <c r="AY18" i="16"/>
  <c r="E18" i="16"/>
  <c r="H18" i="16"/>
  <c r="DL17" i="16"/>
  <c r="CD17" i="16"/>
  <c r="AY17" i="16"/>
  <c r="DL16" i="16"/>
  <c r="CD16" i="16"/>
  <c r="AY16" i="16"/>
  <c r="DL15" i="16"/>
  <c r="CD15" i="16"/>
  <c r="AY15" i="16"/>
  <c r="DL14" i="16"/>
  <c r="CD14" i="16"/>
  <c r="AY14" i="16"/>
  <c r="DL13" i="16"/>
  <c r="CD13" i="16"/>
  <c r="AY13" i="16"/>
  <c r="DL12" i="16"/>
  <c r="CD12" i="16"/>
  <c r="AY12" i="16"/>
  <c r="DL11" i="16"/>
  <c r="CD11" i="16"/>
  <c r="AY11" i="16"/>
  <c r="R6" i="16"/>
  <c r="R5" i="16"/>
  <c r="R4" i="16"/>
</calcChain>
</file>

<file path=xl/sharedStrings.xml><?xml version="1.0" encoding="utf-8"?>
<sst xmlns="http://schemas.openxmlformats.org/spreadsheetml/2006/main" count="490" uniqueCount="210">
  <si>
    <t>Tema 3</t>
    <phoneticPr fontId="26" type="noConversion"/>
  </si>
  <si>
    <t>España monumental</t>
    <phoneticPr fontId="26" type="noConversion"/>
  </si>
  <si>
    <t>Exposición</t>
    <phoneticPr fontId="26" type="noConversion"/>
  </si>
  <si>
    <t>Tarea: Actividades del tema 6 completo</t>
  </si>
  <si>
    <t>1º TRIMESTRE</t>
  </si>
  <si>
    <t>Físico Europa</t>
    <phoneticPr fontId="26" type="noConversion"/>
  </si>
  <si>
    <t>Tema 5,6,7 y8</t>
    <phoneticPr fontId="26" type="noConversion"/>
  </si>
  <si>
    <t>Mapa físico de Europa</t>
    <phoneticPr fontId="26" type="noConversion"/>
  </si>
  <si>
    <t>tema8</t>
    <phoneticPr fontId="26" type="noConversion"/>
  </si>
  <si>
    <t>tema 8</t>
    <phoneticPr fontId="26" type="noConversion"/>
  </si>
  <si>
    <t>Tarea: Punto 1 del tema 10</t>
  </si>
  <si>
    <t>Tarea: Punto 2 del tema 10</t>
  </si>
  <si>
    <t>Tarea: Punto 3 tema 10</t>
  </si>
  <si>
    <t>Tarea: Punto 4 tema 10</t>
  </si>
  <si>
    <t>Tarea: Punto 5 tema 10</t>
  </si>
  <si>
    <t>Cuestionario: Examen tema 10: El Estado</t>
  </si>
  <si>
    <t>Cuestionario: Examen mapa político Asia</t>
  </si>
  <si>
    <t>Cuestionario: Examen mapa físico Asia</t>
  </si>
  <si>
    <t>Cuestionario: Examen mapa político África</t>
  </si>
  <si>
    <t>Tarea: Realiza un cuadro resumen con los distintos climas de la Tierra</t>
  </si>
  <si>
    <t>Tarea: Actividades varias</t>
  </si>
  <si>
    <t>Comportamiento (%)</t>
  </si>
  <si>
    <t>Cuaderno (%)</t>
  </si>
  <si>
    <t>AJUSTE</t>
  </si>
  <si>
    <t xml:space="preserve"> Insuficientes</t>
  </si>
  <si>
    <t>Suficientes</t>
  </si>
  <si>
    <t>Bienes</t>
  </si>
  <si>
    <t>Música</t>
  </si>
  <si>
    <t>2º trimestre</t>
  </si>
  <si>
    <t>3º trimestre</t>
  </si>
  <si>
    <t>2º TRIMESTRE</t>
  </si>
  <si>
    <t>Mapa España</t>
    <phoneticPr fontId="26" type="noConversion"/>
  </si>
  <si>
    <t>Exposición</t>
    <phoneticPr fontId="26" type="noConversion"/>
  </si>
  <si>
    <t>Tarea: Realiza un cuadro resumen de los espacios protegidos de España</t>
  </si>
  <si>
    <t>Tema 3</t>
    <phoneticPr fontId="26" type="noConversion"/>
  </si>
  <si>
    <t>Sabao Ariza, María Carmen</t>
  </si>
  <si>
    <t>Sánchez García, José Manuel</t>
  </si>
  <si>
    <t>Torres García, Nuria</t>
  </si>
  <si>
    <t>Vidal Brioso, Adrián</t>
  </si>
  <si>
    <t>Vidal Sánchez, Alejandro</t>
  </si>
  <si>
    <t>-</t>
    <phoneticPr fontId="26" type="noConversion"/>
  </si>
  <si>
    <t>8.98</t>
    <phoneticPr fontId="26" type="noConversion"/>
  </si>
  <si>
    <t>Tarea: las 5 ciudades que te gustaría visitar</t>
  </si>
  <si>
    <t>Mapa España político</t>
    <phoneticPr fontId="26" type="noConversion"/>
  </si>
  <si>
    <t>Tarea: Actividades 15, 16 y 17</t>
  </si>
  <si>
    <t>Tarea: Elementos para el análisis de una ciudad</t>
  </si>
  <si>
    <t>Tarea: Estructura de la ciudad (págs 88 y 89 del libro)</t>
  </si>
  <si>
    <t>Tarea: Problemas urbanos y sus soluciones (90 y 91 del libro)</t>
  </si>
  <si>
    <t>Tarea: Poblamiento rural en España (92 y 93)</t>
  </si>
  <si>
    <t>Tarea: Poblamiento urbano en España (94-97)</t>
  </si>
  <si>
    <t>Cuestionario: Examen tema 2: El medio físico de España</t>
  </si>
  <si>
    <t>Tarea: Cuadro resumen climas y vegetación</t>
  </si>
  <si>
    <t>Tarea: Cuadro resumen paisajes naturales de España</t>
  </si>
  <si>
    <t>Tarea: Realiza un cuadro resumen sobre los recursos naturales de España</t>
  </si>
  <si>
    <t>Tarea: Realiza un cuadro resumen del medio físico de Andalucía</t>
  </si>
  <si>
    <t>Tarea: Punto 2</t>
  </si>
  <si>
    <t>Tarea: Punto 3</t>
  </si>
  <si>
    <t>Tarea: Punto 4</t>
  </si>
  <si>
    <t>Foro: Europa monumental (3ºB)</t>
  </si>
  <si>
    <t>Cuestionario: Examen monumentos Europa (3ºB)</t>
  </si>
  <si>
    <t>Tarea: Poblamiento rural en Andalucía (98)</t>
  </si>
  <si>
    <t>Tarea: Poblamiento urbano de Andalucía (98-99)</t>
  </si>
  <si>
    <t>Tarea: Actividades tema 5 completo</t>
  </si>
  <si>
    <t>Mapa monumental España</t>
    <phoneticPr fontId="26" type="noConversion"/>
  </si>
  <si>
    <t>Curso 2013-2014</t>
    <phoneticPr fontId="0" type="noConversion"/>
  </si>
  <si>
    <t>Sociales</t>
    <phoneticPr fontId="26" type="noConversion"/>
  </si>
  <si>
    <t>Alcón Flores, Estela Rocío</t>
  </si>
  <si>
    <t>Anaya Girela, Adrián</t>
  </si>
  <si>
    <t>Ancela Conde, Nerea</t>
  </si>
  <si>
    <t>Barba Rodríguez, José Antonio</t>
  </si>
  <si>
    <t>Bazo García, José Luis</t>
  </si>
  <si>
    <t>Benítez García, Tania</t>
  </si>
  <si>
    <t>Bernal Posadas, Eva</t>
  </si>
  <si>
    <t>Bernal Posadas, María</t>
  </si>
  <si>
    <t>Buzón Bernal, Miguel Ángel</t>
  </si>
  <si>
    <t>Buzón García, Francisco Javier</t>
  </si>
  <si>
    <t>-</t>
    <phoneticPr fontId="26" type="noConversion"/>
  </si>
  <si>
    <t>Número de alumnos</t>
  </si>
  <si>
    <t>%</t>
  </si>
  <si>
    <t>ORDINARIA</t>
  </si>
  <si>
    <t>Nombre de estudiante</t>
  </si>
  <si>
    <t>EXÁMENES</t>
  </si>
  <si>
    <t>TRABAJOS</t>
  </si>
  <si>
    <t>nº</t>
  </si>
  <si>
    <t>1º ESO C "MÚSICA"</t>
    <phoneticPr fontId="0" type="noConversion"/>
  </si>
  <si>
    <t>COMPORTAMIENTO</t>
  </si>
  <si>
    <t>1º trimestre</t>
  </si>
  <si>
    <t xml:space="preserve"> Trabajo de clase (%)</t>
  </si>
  <si>
    <t>Antonio J. Calvillo Castro</t>
  </si>
  <si>
    <t>Notables</t>
  </si>
  <si>
    <t>Sobresalientes</t>
  </si>
  <si>
    <t>Extraordinaria</t>
  </si>
  <si>
    <t>TRABAJO DIARIO</t>
  </si>
  <si>
    <t>Tarea: Actividades tema 7 completo</t>
  </si>
  <si>
    <t>Cuestionario: Examen tema 14</t>
  </si>
  <si>
    <t>Cuestionario: Examen Mapamundi político</t>
  </si>
  <si>
    <t>Cuestionario: Examen Mapamundi Físico</t>
  </si>
  <si>
    <t>Tarea: Punto 1</t>
  </si>
  <si>
    <t>suspensos</t>
  </si>
  <si>
    <t>Media de los exámenes</t>
  </si>
  <si>
    <t>IES Cristóbal Colón</t>
  </si>
  <si>
    <t>Curso 2012-2013</t>
    <phoneticPr fontId="0" type="noConversion"/>
  </si>
  <si>
    <t>Cuestionario: Examen mapa físico de África</t>
  </si>
  <si>
    <t>3º TRIMESTRE</t>
  </si>
  <si>
    <t>Nº</t>
  </si>
  <si>
    <t>Cuestionario: Examen de mapas: Los continentes</t>
  </si>
  <si>
    <t>Tarea: Cuadro resumen de los Ríos y lagos de España</t>
  </si>
  <si>
    <t>Trabajos</t>
  </si>
  <si>
    <t>Ordinaria</t>
  </si>
  <si>
    <t>Exámenes</t>
  </si>
  <si>
    <t>Prueba inicial</t>
  </si>
  <si>
    <t>Prueba inicial /Otros (%)</t>
  </si>
  <si>
    <t>OTROS</t>
  </si>
  <si>
    <t>Media de los trabajos</t>
  </si>
  <si>
    <t>Tarea: Actividades 14, 15, 16 y 17 de la página 15 del libro</t>
  </si>
  <si>
    <t>Tarea: Realiza las actividades 18, 19, 20, 23, 24 y 25 del libro</t>
  </si>
  <si>
    <t>Camacho Pecho, Manuel</t>
  </si>
  <si>
    <t>Caraballo González, Tamara</t>
  </si>
  <si>
    <t>Díaz González, Erica</t>
  </si>
  <si>
    <t>Garrido Márquez, Alicia</t>
  </si>
  <si>
    <t>Larios Rodríguez, Ángela</t>
  </si>
  <si>
    <t>López Seco, Cristian</t>
  </si>
  <si>
    <t>Mayolín Díaz, Ainoa</t>
  </si>
  <si>
    <t>Muñoz Ramírez, Joaquín Manuel</t>
  </si>
  <si>
    <t>Núñez Román, Estrella</t>
  </si>
  <si>
    <t>Ortega Rodríguez, María</t>
  </si>
  <si>
    <t>Partida Crespo, Alejandro</t>
  </si>
  <si>
    <t>Pérez Romero, Cristian</t>
  </si>
  <si>
    <t>Rodríguez García, Francisco</t>
  </si>
  <si>
    <t>Rodríguez Montaño, Claudia</t>
  </si>
  <si>
    <t>Román Jurado, Francisco Manue</t>
  </si>
  <si>
    <t>Tarea: Realiza un cuadro resumen con los distintos medios naturales</t>
  </si>
  <si>
    <t>3º ESO B "SOCIALES"</t>
    <phoneticPr fontId="0" type="noConversion"/>
  </si>
  <si>
    <t>tema 1</t>
    <phoneticPr fontId="26" type="noConversion"/>
  </si>
  <si>
    <t>CUADERNO</t>
  </si>
  <si>
    <t>EXTRAORDIN</t>
  </si>
  <si>
    <t>aprobados</t>
  </si>
  <si>
    <t>Cadena Casado, Jorge</t>
  </si>
  <si>
    <t>Calleja Madroñal, Eloísa</t>
  </si>
  <si>
    <t>Casal Caputto, Christian</t>
  </si>
  <si>
    <t>Castellano Valiente, Desire</t>
  </si>
  <si>
    <t>Chulián Romero, Roberto</t>
  </si>
  <si>
    <t>Climent Hita, María</t>
  </si>
  <si>
    <t>Durán Cortázar, José Manuel</t>
  </si>
  <si>
    <t>Gallardo Pérez, María Carmen</t>
  </si>
  <si>
    <t>Galo Tutor, Álvaro</t>
  </si>
  <si>
    <t>González Díaz, Álvaro</t>
  </si>
  <si>
    <t>González Romero, Natalia</t>
  </si>
  <si>
    <t>Hidalgo Ruiz, Bienvenido</t>
  </si>
  <si>
    <t>Infante Jiménez, Zaira</t>
  </si>
  <si>
    <t>Jurado Lara, Laura</t>
  </si>
  <si>
    <t>Lagares García, José Miguel</t>
  </si>
  <si>
    <t>Martínez Romero, Josué</t>
    <phoneticPr fontId="29" type="noConversion"/>
  </si>
  <si>
    <t>Pérez Parrado, Mario José</t>
  </si>
  <si>
    <t>Cuestionario: Examen mapas tema 2: El medio físico es España</t>
  </si>
  <si>
    <t>Sociales</t>
    <phoneticPr fontId="26" type="noConversion"/>
  </si>
  <si>
    <t>Tarea: Resumen del tema</t>
  </si>
  <si>
    <t>-</t>
    <phoneticPr fontId="26" type="noConversion"/>
  </si>
  <si>
    <t>Europa monumentos</t>
    <phoneticPr fontId="26" type="noConversion"/>
  </si>
  <si>
    <t>Tarea: El sector primario en España</t>
  </si>
  <si>
    <t>Tarea: El sector secundario en España</t>
  </si>
  <si>
    <t>Cuestionario: Examen monumentos 3ºA</t>
  </si>
  <si>
    <t>Tarea: Sector terciario en España</t>
  </si>
  <si>
    <t>Tarea: Consecuencias medioambientales</t>
  </si>
  <si>
    <t>Tarea: Sectores primario, secundario y terciario en Andalucía</t>
  </si>
  <si>
    <t>Tarea: Trabajo sobre ciudad española</t>
  </si>
  <si>
    <t>Cuestionario: Mapa político de América</t>
  </si>
  <si>
    <t>Cuestionario: Mapa físico América</t>
  </si>
  <si>
    <t>Cuestionario: Examen tema 9</t>
  </si>
  <si>
    <t>Tarea: Trabajo sobre fiesta de extranjeros en España</t>
  </si>
  <si>
    <t>Tarea: Actividades 31, 32 y 33</t>
  </si>
  <si>
    <t xml:space="preserve">Tarea: Actividades finales </t>
  </si>
  <si>
    <t>Tarea: Criterios para diferenciar los núcleos de población urbanos y rurales</t>
  </si>
  <si>
    <t>Tarea: Tipos de poblamiento rural</t>
  </si>
  <si>
    <t>Tarea: Tipos de pueblos según su forma y según su relación con la actividad agraria</t>
  </si>
  <si>
    <t>Tarea: Tipos de redes viarias rurales</t>
  </si>
  <si>
    <t>Tarea: Investiga sobre un tipo de casa rural de España</t>
  </si>
  <si>
    <t>Tarea: Tipos de núcleos urbanos</t>
  </si>
  <si>
    <t>Tarea: Funciones de la ciudad</t>
  </si>
  <si>
    <t>Mapa polçítico de España</t>
    <phoneticPr fontId="26" type="noConversion"/>
  </si>
  <si>
    <t>España monumental</t>
    <phoneticPr fontId="26" type="noConversion"/>
  </si>
  <si>
    <t>-</t>
  </si>
  <si>
    <t>-</t>
    <phoneticPr fontId="26" type="noConversion"/>
  </si>
  <si>
    <t>-</t>
    <phoneticPr fontId="26" type="noConversion"/>
  </si>
  <si>
    <t>Político España</t>
    <phoneticPr fontId="26" type="noConversion"/>
  </si>
  <si>
    <t>Monumental España</t>
    <phoneticPr fontId="26" type="noConversion"/>
  </si>
  <si>
    <t>-</t>
    <phoneticPr fontId="26" type="noConversion"/>
  </si>
  <si>
    <t>-</t>
    <phoneticPr fontId="26" type="noConversion"/>
  </si>
  <si>
    <t>-</t>
    <phoneticPr fontId="26" type="noConversion"/>
  </si>
  <si>
    <t>-</t>
    <phoneticPr fontId="26" type="noConversion"/>
  </si>
  <si>
    <t>8.93</t>
    <phoneticPr fontId="26" type="noConversion"/>
  </si>
  <si>
    <t>-</t>
    <phoneticPr fontId="26" type="noConversion"/>
  </si>
  <si>
    <t>Tema 3</t>
    <phoneticPr fontId="26" type="noConversion"/>
  </si>
  <si>
    <t>Tarea: Realiza un cuadro resumen de las grandes unidades del relieve de España</t>
  </si>
  <si>
    <t>Tarea: Resumen del tema 2</t>
  </si>
  <si>
    <t>Tarea: Resumen tema 3</t>
  </si>
  <si>
    <t>Curso 2013-2014</t>
    <phoneticPr fontId="0" type="noConversion"/>
  </si>
  <si>
    <t>??</t>
    <phoneticPr fontId="26" type="noConversion"/>
  </si>
  <si>
    <t>% TOTAL</t>
  </si>
  <si>
    <t>Tema 4</t>
    <phoneticPr fontId="26" type="noConversion"/>
  </si>
  <si>
    <t>Tema 4</t>
    <phoneticPr fontId="26" type="noConversion"/>
  </si>
  <si>
    <t>Político Eurpa</t>
    <phoneticPr fontId="26" type="noConversion"/>
  </si>
  <si>
    <t>Político de Europa</t>
    <phoneticPr fontId="26" type="noConversion"/>
  </si>
  <si>
    <t>3º ESO A "SOCIALES"</t>
    <phoneticPr fontId="0" type="noConversion"/>
  </si>
  <si>
    <t>TEMA 1</t>
    <phoneticPr fontId="26" type="noConversion"/>
  </si>
  <si>
    <t>Tarea: Actividades 9 y 10 de la página 11 + coordenadas de mi casa</t>
  </si>
  <si>
    <t>Tema 5,6,7 y 8</t>
    <phoneticPr fontId="26" type="noConversion"/>
  </si>
  <si>
    <t>Ahumada Cala, María Carmen</t>
  </si>
  <si>
    <t>Alcántara Vidal, María José</t>
  </si>
  <si>
    <t>Cadena Real, Miguel Ángel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</si>
</sst>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32" x14ac:knownFonts="1">
    <font>
      <sz val="10"/>
      <name val="Arial"/>
    </font>
    <font>
      <sz val="10"/>
      <name val="Arial"/>
    </font>
    <font>
      <sz val="10"/>
      <name val="Century Gothic"/>
      <family val="2"/>
    </font>
    <font>
      <sz val="9"/>
      <name val="Century Gothic"/>
      <family val="2"/>
    </font>
    <font>
      <sz val="8"/>
      <name val="Century Gothic"/>
      <family val="2"/>
    </font>
    <font>
      <i/>
      <sz val="8"/>
      <name val="Century Gothic"/>
      <family val="2"/>
    </font>
    <font>
      <b/>
      <sz val="9"/>
      <name val="Century Gothic"/>
      <family val="2"/>
    </font>
    <font>
      <sz val="22"/>
      <name val="Century Gothic"/>
      <family val="2"/>
    </font>
    <font>
      <sz val="8"/>
      <color indexed="9"/>
      <name val="Century Gothic"/>
      <family val="2"/>
    </font>
    <font>
      <b/>
      <sz val="8"/>
      <name val="Century Gothic"/>
      <family val="2"/>
    </font>
    <font>
      <sz val="9"/>
      <color indexed="9"/>
      <name val="Century Gothic"/>
      <family val="2"/>
    </font>
    <font>
      <b/>
      <sz val="8"/>
      <color indexed="8"/>
      <name val="Century Gothic"/>
      <family val="2"/>
    </font>
    <font>
      <sz val="9"/>
      <color indexed="8"/>
      <name val="Century Gothic"/>
      <family val="2"/>
    </font>
    <font>
      <b/>
      <sz val="18"/>
      <color indexed="10"/>
      <name val="Century Gothic"/>
      <family val="2"/>
    </font>
    <font>
      <sz val="8"/>
      <color indexed="9"/>
      <name val="Century Gothic"/>
      <family val="2"/>
    </font>
    <font>
      <sz val="10"/>
      <name val="Arial"/>
    </font>
    <font>
      <b/>
      <sz val="8"/>
      <color indexed="9"/>
      <name val="Century Gothic"/>
      <family val="2"/>
    </font>
    <font>
      <sz val="10"/>
      <color indexed="9"/>
      <name val="Arial"/>
      <family val="2"/>
    </font>
    <font>
      <sz val="9"/>
      <color indexed="9"/>
      <name val="Century Gothic"/>
      <family val="2"/>
    </font>
    <font>
      <b/>
      <sz val="9"/>
      <color indexed="9"/>
      <name val="Century Gothic"/>
      <family val="2"/>
    </font>
    <font>
      <b/>
      <sz val="10"/>
      <color indexed="9"/>
      <name val="Century Gothic"/>
      <family val="2"/>
    </font>
    <font>
      <b/>
      <sz val="12"/>
      <color indexed="9"/>
      <name val="Century Gothic"/>
      <family val="2"/>
    </font>
    <font>
      <b/>
      <sz val="20"/>
      <color indexed="9"/>
      <name val="Century Gothic"/>
      <family val="2"/>
    </font>
    <font>
      <b/>
      <sz val="20"/>
      <color indexed="9"/>
      <name val="Arial"/>
      <family val="2"/>
    </font>
    <font>
      <sz val="20"/>
      <name val="Century Gothic"/>
      <family val="2"/>
    </font>
    <font>
      <sz val="12"/>
      <color indexed="8"/>
      <name val="Times New Roman"/>
    </font>
    <font>
      <sz val="8"/>
      <name val="Verdana"/>
    </font>
    <font>
      <u/>
      <sz val="10"/>
      <color indexed="12"/>
      <name val="Arial"/>
    </font>
    <font>
      <sz val="10"/>
      <color indexed="12"/>
      <name val="Arial"/>
    </font>
    <font>
      <sz val="8"/>
      <name val="Arial"/>
    </font>
    <font>
      <u/>
      <sz val="10"/>
      <color theme="11"/>
      <name val="Arial"/>
    </font>
    <font>
      <sz val="9"/>
      <color rgb="FFFF0000"/>
      <name val="Century Gothic"/>
    </font>
  </fonts>
  <fills count="26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FFFAF1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DF8EC"/>
        <bgColor rgb="FF000000"/>
      </patternFill>
    </fill>
  </fills>
  <borders count="4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22"/>
      </bottom>
      <diagonal/>
    </border>
    <border>
      <left style="thick">
        <color indexed="36"/>
      </left>
      <right/>
      <top style="thick">
        <color indexed="36"/>
      </top>
      <bottom/>
      <diagonal/>
    </border>
    <border>
      <left/>
      <right/>
      <top style="thick">
        <color indexed="36"/>
      </top>
      <bottom/>
      <diagonal/>
    </border>
    <border>
      <left/>
      <right style="thick">
        <color indexed="36"/>
      </right>
      <top style="thick">
        <color indexed="36"/>
      </top>
      <bottom/>
      <diagonal/>
    </border>
    <border>
      <left style="thick">
        <color indexed="56"/>
      </left>
      <right/>
      <top style="thick">
        <color indexed="56"/>
      </top>
      <bottom/>
      <diagonal/>
    </border>
    <border>
      <left/>
      <right/>
      <top style="thick">
        <color indexed="56"/>
      </top>
      <bottom/>
      <diagonal/>
    </border>
    <border>
      <left/>
      <right style="thick">
        <color indexed="56"/>
      </right>
      <top style="thick">
        <color indexed="56"/>
      </top>
      <bottom/>
      <diagonal/>
    </border>
    <border>
      <left style="thick">
        <color indexed="36"/>
      </left>
      <right/>
      <top/>
      <bottom/>
      <diagonal/>
    </border>
    <border>
      <left/>
      <right style="thick">
        <color indexed="36"/>
      </right>
      <top/>
      <bottom/>
      <diagonal/>
    </border>
    <border>
      <left style="thick">
        <color indexed="56"/>
      </left>
      <right/>
      <top/>
      <bottom/>
      <diagonal/>
    </border>
    <border>
      <left/>
      <right style="thick">
        <color indexed="56"/>
      </right>
      <top/>
      <bottom/>
      <diagonal/>
    </border>
    <border>
      <left style="thick">
        <color indexed="23"/>
      </left>
      <right/>
      <top style="thick">
        <color indexed="23"/>
      </top>
      <bottom style="thin">
        <color indexed="22"/>
      </bottom>
      <diagonal/>
    </border>
    <border>
      <left/>
      <right/>
      <top style="thick">
        <color indexed="23"/>
      </top>
      <bottom style="thin">
        <color indexed="22"/>
      </bottom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36"/>
      </left>
      <right/>
      <top/>
      <bottom style="thin">
        <color indexed="22"/>
      </bottom>
      <diagonal/>
    </border>
    <border>
      <left style="thick">
        <color indexed="56"/>
      </left>
      <right/>
      <top/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ck">
        <color indexed="23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23"/>
      </right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ck">
        <color indexed="36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36"/>
      </right>
      <top/>
      <bottom style="thin">
        <color indexed="22"/>
      </bottom>
      <diagonal/>
    </border>
    <border>
      <left style="thick">
        <color indexed="56"/>
      </left>
      <right/>
      <top style="thin">
        <color indexed="22"/>
      </top>
      <bottom style="thin">
        <color indexed="22"/>
      </bottom>
      <diagonal/>
    </border>
    <border>
      <left/>
      <right style="thick">
        <color indexed="56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ck">
        <color indexed="23"/>
      </left>
      <right/>
      <top/>
      <bottom style="thin">
        <color indexed="22"/>
      </bottom>
      <diagonal/>
    </border>
    <border>
      <left style="thin">
        <color indexed="22"/>
      </left>
      <right style="thick">
        <color indexed="36"/>
      </right>
      <top/>
      <bottom style="thin">
        <color indexed="22"/>
      </bottom>
      <diagonal/>
    </border>
    <border>
      <left style="thin">
        <color indexed="22"/>
      </left>
      <right style="thick">
        <color indexed="56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rgb="FFD2D2D2"/>
      </left>
      <right/>
      <top/>
      <bottom style="thin">
        <color rgb="FFD2D2D2"/>
      </bottom>
      <diagonal/>
    </border>
    <border>
      <left style="thin">
        <color rgb="FFD2D2D2"/>
      </left>
      <right style="thick">
        <color rgb="FF003366"/>
      </right>
      <top/>
      <bottom style="thin">
        <color rgb="FFD2D2D2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176">
    <xf numFmtId="0" fontId="0" fillId="0" borderId="0" xfId="0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4" borderId="0" xfId="0" applyFont="1" applyFill="1" applyAlignment="1">
      <alignment horizontal="left"/>
    </xf>
    <xf numFmtId="2" fontId="6" fillId="6" borderId="0" xfId="0" applyNumberFormat="1" applyFont="1" applyFill="1" applyAlignment="1" applyProtection="1">
      <alignment horizontal="left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4" borderId="7" xfId="0" applyFont="1" applyFill="1" applyBorder="1" applyAlignment="1">
      <alignment horizontal="left" vertical="center" indent="1"/>
    </xf>
    <xf numFmtId="0" fontId="9" fillId="0" borderId="0" xfId="0" applyFont="1" applyAlignment="1">
      <alignment horizontal="left" vertical="center"/>
    </xf>
    <xf numFmtId="0" fontId="3" fillId="0" borderId="35" xfId="0" applyFont="1" applyBorder="1" applyAlignment="1" applyProtection="1">
      <alignment horizontal="left" vertical="center"/>
      <protection locked="0"/>
    </xf>
    <xf numFmtId="0" fontId="3" fillId="15" borderId="35" xfId="0" applyFont="1" applyFill="1" applyBorder="1" applyAlignment="1" applyProtection="1">
      <alignment horizontal="left" vertical="center"/>
      <protection locked="0"/>
    </xf>
    <xf numFmtId="0" fontId="3" fillId="4" borderId="0" xfId="0" applyFont="1" applyFill="1" applyAlignment="1">
      <alignment horizontal="left" vertical="center"/>
    </xf>
    <xf numFmtId="1" fontId="12" fillId="4" borderId="0" xfId="0" applyNumberFormat="1" applyFont="1" applyFill="1" applyAlignment="1" applyProtection="1">
      <alignment horizontal="left" vertical="center"/>
      <protection locked="0"/>
    </xf>
    <xf numFmtId="0" fontId="7" fillId="4" borderId="0" xfId="0" applyFont="1" applyFill="1" applyAlignment="1">
      <alignment horizontal="left" vertical="center" wrapText="1"/>
    </xf>
    <xf numFmtId="0" fontId="10" fillId="16" borderId="3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0" fillId="16" borderId="29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7" fillId="4" borderId="0" xfId="0" applyFont="1" applyFill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/>
    </xf>
    <xf numFmtId="1" fontId="9" fillId="0" borderId="6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 applyProtection="1">
      <alignment horizontal="center" vertical="center"/>
      <protection locked="0"/>
    </xf>
    <xf numFmtId="1" fontId="6" fillId="0" borderId="6" xfId="3" applyNumberFormat="1" applyFont="1" applyFill="1" applyBorder="1" applyAlignment="1">
      <alignment horizontal="center" vertical="center" wrapText="1"/>
    </xf>
    <xf numFmtId="1" fontId="6" fillId="0" borderId="6" xfId="3" applyNumberFormat="1" applyFont="1" applyFill="1" applyBorder="1" applyAlignment="1" applyProtection="1">
      <alignment horizontal="center" vertical="center"/>
      <protection locked="0"/>
    </xf>
    <xf numFmtId="3" fontId="9" fillId="0" borderId="6" xfId="1" applyNumberFormat="1" applyFont="1" applyFill="1" applyBorder="1" applyAlignment="1">
      <alignment horizontal="center" vertical="center"/>
    </xf>
    <xf numFmtId="1" fontId="9" fillId="0" borderId="6" xfId="1" applyNumberFormat="1" applyFont="1" applyFill="1" applyBorder="1" applyAlignment="1">
      <alignment horizontal="center" vertical="center"/>
    </xf>
    <xf numFmtId="1" fontId="9" fillId="0" borderId="6" xfId="2" applyNumberFormat="1" applyFont="1" applyFill="1" applyBorder="1" applyAlignment="1">
      <alignment horizontal="center" vertical="center"/>
    </xf>
    <xf numFmtId="1" fontId="6" fillId="0" borderId="0" xfId="3" applyNumberFormat="1" applyFont="1" applyFill="1" applyBorder="1" applyAlignment="1" applyProtection="1">
      <alignment horizontal="center" vertical="center"/>
      <protection locked="0"/>
    </xf>
    <xf numFmtId="1" fontId="9" fillId="0" borderId="6" xfId="3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 textRotation="45"/>
    </xf>
    <xf numFmtId="2" fontId="12" fillId="0" borderId="35" xfId="0" applyNumberFormat="1" applyFont="1" applyBorder="1" applyAlignment="1" applyProtection="1">
      <alignment horizontal="center" vertical="center"/>
      <protection locked="0"/>
    </xf>
    <xf numFmtId="2" fontId="12" fillId="0" borderId="35" xfId="0" applyNumberFormat="1" applyFont="1" applyBorder="1" applyAlignment="1" applyProtection="1">
      <alignment horizontal="left" vertical="center"/>
      <protection locked="0"/>
    </xf>
    <xf numFmtId="2" fontId="12" fillId="15" borderId="35" xfId="0" applyNumberFormat="1" applyFont="1" applyFill="1" applyBorder="1" applyAlignment="1" applyProtection="1">
      <alignment horizontal="center" vertical="center"/>
      <protection locked="0"/>
    </xf>
    <xf numFmtId="2" fontId="12" fillId="15" borderId="35" xfId="0" applyNumberFormat="1" applyFont="1" applyFill="1" applyBorder="1" applyAlignment="1" applyProtection="1">
      <alignment horizontal="left" vertical="center"/>
      <protection locked="0"/>
    </xf>
    <xf numFmtId="1" fontId="11" fillId="20" borderId="26" xfId="0" applyNumberFormat="1" applyFont="1" applyFill="1" applyBorder="1" applyAlignment="1">
      <alignment horizontal="left" vertical="center" textRotation="90"/>
    </xf>
    <xf numFmtId="0" fontId="11" fillId="20" borderId="26" xfId="0" applyFont="1" applyFill="1" applyBorder="1" applyAlignment="1">
      <alignment horizontal="left" vertical="center" textRotation="90"/>
    </xf>
    <xf numFmtId="0" fontId="18" fillId="17" borderId="25" xfId="0" applyFont="1" applyFill="1" applyBorder="1" applyAlignment="1">
      <alignment horizontal="center" vertical="center" textRotation="90"/>
    </xf>
    <xf numFmtId="0" fontId="10" fillId="17" borderId="25" xfId="0" applyFont="1" applyFill="1" applyBorder="1" applyAlignment="1">
      <alignment horizontal="center" vertical="center" textRotation="90"/>
    </xf>
    <xf numFmtId="0" fontId="14" fillId="0" borderId="0" xfId="0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horizontal="center" vertical="center"/>
    </xf>
    <xf numFmtId="1" fontId="9" fillId="0" borderId="0" xfId="1" applyNumberFormat="1" applyFont="1" applyFill="1" applyBorder="1" applyAlignment="1">
      <alignment horizontal="center" vertical="center"/>
    </xf>
    <xf numFmtId="1" fontId="9" fillId="0" borderId="0" xfId="3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15" fillId="0" borderId="6" xfId="0" applyFont="1" applyBorder="1"/>
    <xf numFmtId="1" fontId="6" fillId="0" borderId="6" xfId="0" applyNumberFormat="1" applyFont="1" applyFill="1" applyBorder="1" applyAlignment="1" applyProtection="1">
      <alignment horizontal="center" vertical="center"/>
    </xf>
    <xf numFmtId="2" fontId="3" fillId="0" borderId="35" xfId="0" applyNumberFormat="1" applyFont="1" applyBorder="1" applyAlignment="1" applyProtection="1">
      <alignment horizontal="left" vertical="center"/>
    </xf>
    <xf numFmtId="2" fontId="19" fillId="22" borderId="35" xfId="0" applyNumberFormat="1" applyFont="1" applyFill="1" applyBorder="1" applyAlignment="1" applyProtection="1">
      <alignment horizontal="center" vertical="center"/>
    </xf>
    <xf numFmtId="1" fontId="21" fillId="5" borderId="6" xfId="3" applyNumberFormat="1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>
      <alignment horizontal="center" vertical="center" textRotation="90"/>
    </xf>
    <xf numFmtId="0" fontId="3" fillId="0" borderId="39" xfId="0" applyFont="1" applyBorder="1" applyAlignment="1" applyProtection="1">
      <alignment horizontal="left" vertical="center"/>
    </xf>
    <xf numFmtId="1" fontId="11" fillId="20" borderId="27" xfId="0" applyNumberFormat="1" applyFont="1" applyFill="1" applyBorder="1" applyAlignment="1">
      <alignment horizontal="left" vertical="center" textRotation="90"/>
    </xf>
    <xf numFmtId="2" fontId="12" fillId="0" borderId="36" xfId="0" applyNumberFormat="1" applyFont="1" applyBorder="1" applyAlignment="1" applyProtection="1">
      <alignment horizontal="center" vertical="center"/>
      <protection locked="0"/>
    </xf>
    <xf numFmtId="2" fontId="12" fillId="15" borderId="36" xfId="0" applyNumberFormat="1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1" fontId="11" fillId="20" borderId="32" xfId="0" applyNumberFormat="1" applyFont="1" applyFill="1" applyBorder="1" applyAlignment="1">
      <alignment horizontal="left" vertical="center" textRotation="90"/>
    </xf>
    <xf numFmtId="2" fontId="12" fillId="0" borderId="23" xfId="0" applyNumberFormat="1" applyFont="1" applyBorder="1" applyAlignment="1" applyProtection="1">
      <alignment horizontal="center" vertical="center"/>
      <protection locked="0"/>
    </xf>
    <xf numFmtId="2" fontId="12" fillId="0" borderId="38" xfId="0" applyNumberFormat="1" applyFont="1" applyBorder="1" applyAlignment="1" applyProtection="1">
      <alignment horizontal="left" vertical="center"/>
      <protection locked="0"/>
    </xf>
    <xf numFmtId="2" fontId="12" fillId="15" borderId="23" xfId="0" applyNumberFormat="1" applyFont="1" applyFill="1" applyBorder="1" applyAlignment="1" applyProtection="1">
      <alignment horizontal="center" vertical="center"/>
      <protection locked="0"/>
    </xf>
    <xf numFmtId="2" fontId="12" fillId="15" borderId="38" xfId="0" applyNumberFormat="1" applyFont="1" applyFill="1" applyBorder="1" applyAlignment="1" applyProtection="1">
      <alignment horizontal="left" vertical="center"/>
      <protection locked="0"/>
    </xf>
    <xf numFmtId="2" fontId="3" fillId="0" borderId="7" xfId="0" applyNumberFormat="1" applyFont="1" applyBorder="1" applyAlignment="1" applyProtection="1">
      <alignment horizontal="left" vertical="center"/>
    </xf>
    <xf numFmtId="2" fontId="3" fillId="15" borderId="7" xfId="0" applyNumberFormat="1" applyFont="1" applyFill="1" applyBorder="1" applyAlignment="1" applyProtection="1">
      <alignment horizontal="left" vertical="center"/>
    </xf>
    <xf numFmtId="0" fontId="10" fillId="16" borderId="24" xfId="0" applyFont="1" applyFill="1" applyBorder="1" applyAlignment="1">
      <alignment horizontal="left" vertical="center"/>
    </xf>
    <xf numFmtId="0" fontId="25" fillId="0" borderId="25" xfId="0" applyFont="1" applyFill="1" applyBorder="1"/>
    <xf numFmtId="0" fontId="14" fillId="2" borderId="6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10" fillId="18" borderId="25" xfId="0" applyFont="1" applyFill="1" applyBorder="1" applyAlignment="1">
      <alignment horizontal="center" vertical="center" textRotation="90"/>
    </xf>
    <xf numFmtId="0" fontId="10" fillId="19" borderId="25" xfId="0" applyFont="1" applyFill="1" applyBorder="1" applyAlignment="1">
      <alignment horizontal="center" vertical="center" textRotation="90"/>
    </xf>
    <xf numFmtId="1" fontId="11" fillId="20" borderId="30" xfId="0" applyNumberFormat="1" applyFont="1" applyFill="1" applyBorder="1" applyAlignment="1">
      <alignment horizontal="left" vertical="center" textRotation="90"/>
    </xf>
    <xf numFmtId="2" fontId="19" fillId="21" borderId="35" xfId="0" applyNumberFormat="1" applyFont="1" applyFill="1" applyBorder="1" applyAlignment="1" applyProtection="1">
      <alignment horizontal="center" vertical="center"/>
    </xf>
    <xf numFmtId="2" fontId="12" fillId="0" borderId="22" xfId="0" applyNumberFormat="1" applyFont="1" applyBorder="1" applyAlignment="1" applyProtection="1">
      <alignment horizontal="center" vertical="center"/>
      <protection locked="0"/>
    </xf>
    <xf numFmtId="2" fontId="12" fillId="0" borderId="37" xfId="0" applyNumberFormat="1" applyFont="1" applyBorder="1" applyAlignment="1" applyProtection="1">
      <alignment horizontal="left" vertical="center"/>
      <protection locked="0"/>
    </xf>
    <xf numFmtId="2" fontId="3" fillId="4" borderId="35" xfId="0" applyNumberFormat="1" applyFont="1" applyFill="1" applyBorder="1" applyAlignment="1" applyProtection="1">
      <alignment horizontal="left" vertical="center"/>
    </xf>
    <xf numFmtId="0" fontId="3" fillId="4" borderId="35" xfId="0" applyFont="1" applyFill="1" applyBorder="1" applyAlignment="1" applyProtection="1">
      <alignment horizontal="left" vertical="center"/>
      <protection locked="0"/>
    </xf>
    <xf numFmtId="0" fontId="3" fillId="4" borderId="7" xfId="0" applyFont="1" applyFill="1" applyBorder="1" applyAlignment="1" applyProtection="1">
      <alignment horizontal="left" vertical="center"/>
    </xf>
    <xf numFmtId="2" fontId="12" fillId="15" borderId="22" xfId="0" applyNumberFormat="1" applyFont="1" applyFill="1" applyBorder="1" applyAlignment="1" applyProtection="1">
      <alignment horizontal="center" vertical="center"/>
      <protection locked="0"/>
    </xf>
    <xf numFmtId="2" fontId="12" fillId="15" borderId="37" xfId="0" applyNumberFormat="1" applyFont="1" applyFill="1" applyBorder="1" applyAlignment="1" applyProtection="1">
      <alignment horizontal="left" vertical="center"/>
      <protection locked="0"/>
    </xf>
    <xf numFmtId="0" fontId="18" fillId="2" borderId="6" xfId="0" applyFont="1" applyFill="1" applyBorder="1" applyAlignment="1">
      <alignment horizontal="left"/>
    </xf>
    <xf numFmtId="0" fontId="17" fillId="2" borderId="6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/>
    </xf>
    <xf numFmtId="0" fontId="3" fillId="0" borderId="35" xfId="0" applyFont="1" applyFill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center" vertical="center"/>
      <protection locked="0"/>
    </xf>
    <xf numFmtId="0" fontId="12" fillId="15" borderId="36" xfId="0" applyFont="1" applyFill="1" applyBorder="1" applyAlignment="1" applyProtection="1">
      <alignment horizontal="center" vertical="center"/>
      <protection locked="0"/>
    </xf>
    <xf numFmtId="2" fontId="12" fillId="13" borderId="35" xfId="0" applyNumberFormat="1" applyFont="1" applyFill="1" applyBorder="1" applyAlignment="1" applyProtection="1">
      <alignment horizontal="center" vertical="center"/>
      <protection locked="0"/>
    </xf>
    <xf numFmtId="1" fontId="28" fillId="0" borderId="6" xfId="4" applyNumberFormat="1" applyFont="1" applyFill="1" applyBorder="1" applyAlignment="1" applyProtection="1">
      <alignment horizontal="center" vertical="center"/>
    </xf>
    <xf numFmtId="2" fontId="12" fillId="0" borderId="35" xfId="0" applyNumberFormat="1" applyFont="1" applyFill="1" applyBorder="1" applyAlignment="1" applyProtection="1">
      <alignment horizontal="center" vertical="center"/>
      <protection locked="0"/>
    </xf>
    <xf numFmtId="1" fontId="11" fillId="20" borderId="29" xfId="0" applyNumberFormat="1" applyFont="1" applyFill="1" applyBorder="1" applyAlignment="1">
      <alignment horizontal="left" vertical="center" textRotation="90"/>
    </xf>
    <xf numFmtId="2" fontId="12" fillId="0" borderId="7" xfId="0" applyNumberFormat="1" applyFont="1" applyBorder="1" applyAlignment="1" applyProtection="1">
      <alignment horizontal="center" vertical="center"/>
      <protection locked="0"/>
    </xf>
    <xf numFmtId="2" fontId="12" fillId="15" borderId="7" xfId="0" applyNumberFormat="1" applyFont="1" applyFill="1" applyBorder="1" applyAlignment="1" applyProtection="1">
      <alignment horizontal="center" vertical="center"/>
      <protection locked="0"/>
    </xf>
    <xf numFmtId="0" fontId="25" fillId="0" borderId="42" xfId="0" applyFont="1" applyBorder="1"/>
    <xf numFmtId="0" fontId="25" fillId="0" borderId="42" xfId="0" applyFont="1" applyFill="1" applyBorder="1"/>
    <xf numFmtId="0" fontId="25" fillId="0" borderId="43" xfId="0" applyFont="1" applyFill="1" applyBorder="1"/>
    <xf numFmtId="2" fontId="12" fillId="0" borderId="22" xfId="0" applyNumberFormat="1" applyFont="1" applyFill="1" applyBorder="1" applyAlignment="1" applyProtection="1">
      <alignment horizontal="center" vertical="center"/>
      <protection locked="0"/>
    </xf>
    <xf numFmtId="2" fontId="12" fillId="0" borderId="23" xfId="0" applyNumberFormat="1" applyFont="1" applyFill="1" applyBorder="1" applyAlignment="1" applyProtection="1">
      <alignment horizontal="center" vertical="center"/>
      <protection locked="0"/>
    </xf>
    <xf numFmtId="2" fontId="12" fillId="0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15" fillId="0" borderId="0" xfId="0" applyFont="1" applyBorder="1"/>
    <xf numFmtId="0" fontId="11" fillId="13" borderId="26" xfId="0" applyFont="1" applyFill="1" applyBorder="1" applyAlignment="1">
      <alignment horizontal="left" vertical="center" textRotation="90"/>
    </xf>
    <xf numFmtId="1" fontId="11" fillId="13" borderId="26" xfId="0" applyNumberFormat="1" applyFont="1" applyFill="1" applyBorder="1" applyAlignment="1">
      <alignment horizontal="left" vertical="center" textRotation="90"/>
    </xf>
    <xf numFmtId="2" fontId="12" fillId="23" borderId="36" xfId="0" applyNumberFormat="1" applyFont="1" applyFill="1" applyBorder="1" applyAlignment="1" applyProtection="1">
      <alignment horizontal="center" vertical="center"/>
      <protection locked="0"/>
    </xf>
    <xf numFmtId="2" fontId="3" fillId="24" borderId="7" xfId="0" applyNumberFormat="1" applyFont="1" applyFill="1" applyBorder="1" applyAlignment="1" applyProtection="1">
      <alignment horizontal="left" vertical="center"/>
    </xf>
    <xf numFmtId="0" fontId="3" fillId="24" borderId="35" xfId="0" applyFont="1" applyFill="1" applyBorder="1" applyAlignment="1" applyProtection="1">
      <alignment horizontal="left" vertical="center"/>
      <protection locked="0"/>
    </xf>
    <xf numFmtId="2" fontId="3" fillId="24" borderId="35" xfId="0" applyNumberFormat="1" applyFont="1" applyFill="1" applyBorder="1" applyAlignment="1" applyProtection="1">
      <alignment horizontal="left" vertical="center"/>
    </xf>
    <xf numFmtId="0" fontId="14" fillId="2" borderId="6" xfId="0" applyFont="1" applyFill="1" applyBorder="1" applyAlignment="1">
      <alignment horizontal="center" vertical="center" textRotation="90" wrapText="1"/>
    </xf>
    <xf numFmtId="0" fontId="14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 textRotation="90"/>
    </xf>
    <xf numFmtId="0" fontId="0" fillId="0" borderId="33" xfId="0" applyBorder="1" applyAlignment="1">
      <alignment vertical="center" textRotation="90"/>
    </xf>
    <xf numFmtId="0" fontId="16" fillId="11" borderId="0" xfId="0" applyFont="1" applyFill="1" applyBorder="1" applyAlignment="1">
      <alignment horizontal="center" vertical="center" textRotation="90"/>
    </xf>
    <xf numFmtId="0" fontId="0" fillId="0" borderId="7" xfId="0" applyBorder="1" applyAlignment="1">
      <alignment vertical="center" textRotation="90"/>
    </xf>
    <xf numFmtId="0" fontId="16" fillId="7" borderId="0" xfId="0" applyFont="1" applyFill="1" applyBorder="1" applyAlignment="1">
      <alignment horizontal="center" vertical="center" textRotation="90"/>
    </xf>
    <xf numFmtId="0" fontId="16" fillId="15" borderId="0" xfId="0" applyFont="1" applyFill="1" applyBorder="1" applyAlignment="1">
      <alignment horizontal="center" vertical="center" textRotation="90"/>
    </xf>
    <xf numFmtId="0" fontId="16" fillId="14" borderId="15" xfId="0" applyFont="1" applyFill="1" applyBorder="1" applyAlignment="1">
      <alignment horizontal="center" vertical="center" textRotation="90"/>
    </xf>
    <xf numFmtId="0" fontId="0" fillId="0" borderId="31" xfId="0" applyBorder="1" applyAlignment="1">
      <alignment vertical="center" textRotation="90"/>
    </xf>
    <xf numFmtId="0" fontId="14" fillId="2" borderId="40" xfId="0" applyFont="1" applyFill="1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16" fillId="12" borderId="0" xfId="0" applyFont="1" applyFill="1" applyBorder="1" applyAlignment="1">
      <alignment horizontal="center" vertical="center" textRotation="90" wrapText="1"/>
    </xf>
    <xf numFmtId="0" fontId="0" fillId="12" borderId="7" xfId="0" applyFill="1" applyBorder="1" applyAlignment="1">
      <alignment vertical="center" textRotation="90"/>
    </xf>
    <xf numFmtId="0" fontId="16" fillId="11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9" borderId="23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 textRotation="90" wrapText="1"/>
    </xf>
    <xf numFmtId="0" fontId="17" fillId="10" borderId="7" xfId="0" applyFont="1" applyFill="1" applyBorder="1" applyAlignment="1">
      <alignment vertical="center" textRotation="90"/>
    </xf>
    <xf numFmtId="1" fontId="14" fillId="2" borderId="2" xfId="0" applyNumberFormat="1" applyFont="1" applyFill="1" applyBorder="1" applyAlignment="1">
      <alignment horizontal="left" vertical="center"/>
    </xf>
    <xf numFmtId="1" fontId="14" fillId="2" borderId="3" xfId="0" applyNumberFormat="1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4" fillId="2" borderId="5" xfId="0" applyFont="1" applyFill="1" applyBorder="1" applyAlignment="1">
      <alignment horizontal="center" vertical="center" textRotation="90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0" fontId="22" fillId="7" borderId="8" xfId="0" applyFont="1" applyFill="1" applyBorder="1" applyAlignment="1">
      <alignment horizontal="center" vertical="center"/>
    </xf>
    <xf numFmtId="0" fontId="22" fillId="7" borderId="9" xfId="0" applyFont="1" applyFill="1" applyBorder="1" applyAlignment="1">
      <alignment horizontal="center" vertical="center"/>
    </xf>
    <xf numFmtId="0" fontId="23" fillId="7" borderId="9" xfId="0" applyFont="1" applyFill="1" applyBorder="1" applyAlignment="1">
      <alignment horizontal="center" vertical="center"/>
    </xf>
    <xf numFmtId="0" fontId="23" fillId="7" borderId="10" xfId="0" applyFont="1" applyFill="1" applyBorder="1" applyAlignment="1">
      <alignment horizontal="center" vertical="center"/>
    </xf>
    <xf numFmtId="0" fontId="23" fillId="7" borderId="14" xfId="0" applyFont="1" applyFill="1" applyBorder="1" applyAlignment="1">
      <alignment horizontal="center" vertical="center"/>
    </xf>
    <xf numFmtId="0" fontId="23" fillId="7" borderId="0" xfId="0" applyFont="1" applyFill="1" applyBorder="1" applyAlignment="1">
      <alignment horizontal="center" vertical="center"/>
    </xf>
    <xf numFmtId="0" fontId="23" fillId="7" borderId="15" xfId="0" applyFont="1" applyFill="1" applyBorder="1" applyAlignment="1">
      <alignment horizontal="center" vertical="center"/>
    </xf>
    <xf numFmtId="0" fontId="16" fillId="9" borderId="18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4" fillId="10" borderId="20" xfId="0" applyFont="1" applyFill="1" applyBorder="1" applyAlignment="1">
      <alignment horizontal="center" vertical="center" textRotation="90" wrapText="1"/>
    </xf>
    <xf numFmtId="0" fontId="16" fillId="11" borderId="19" xfId="0" applyFont="1" applyFill="1" applyBorder="1" applyAlignment="1">
      <alignment horizontal="center" vertical="center"/>
    </xf>
    <xf numFmtId="0" fontId="16" fillId="12" borderId="20" xfId="0" applyFont="1" applyFill="1" applyBorder="1" applyAlignment="1">
      <alignment horizontal="center" vertical="center" textRotation="90" wrapText="1"/>
    </xf>
    <xf numFmtId="0" fontId="16" fillId="7" borderId="20" xfId="0" applyFont="1" applyFill="1" applyBorder="1" applyAlignment="1">
      <alignment horizontal="center" vertical="center" textRotation="90"/>
    </xf>
    <xf numFmtId="0" fontId="16" fillId="13" borderId="20" xfId="0" applyFont="1" applyFill="1" applyBorder="1" applyAlignment="1">
      <alignment horizontal="center" vertical="center" textRotation="90"/>
    </xf>
    <xf numFmtId="0" fontId="0" fillId="13" borderId="7" xfId="0" applyFill="1" applyBorder="1" applyAlignment="1">
      <alignment vertical="center" textRotation="90"/>
    </xf>
    <xf numFmtId="0" fontId="16" fillId="11" borderId="20" xfId="0" applyFont="1" applyFill="1" applyBorder="1" applyAlignment="1">
      <alignment horizontal="center" vertical="center" textRotation="90"/>
    </xf>
    <xf numFmtId="0" fontId="16" fillId="14" borderId="21" xfId="0" applyFont="1" applyFill="1" applyBorder="1" applyAlignment="1">
      <alignment horizontal="center" vertical="center" textRotation="90"/>
    </xf>
    <xf numFmtId="0" fontId="0" fillId="0" borderId="28" xfId="0" applyBorder="1" applyAlignment="1">
      <alignment vertical="center" textRotation="90"/>
    </xf>
    <xf numFmtId="0" fontId="16" fillId="9" borderId="22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/>
    </xf>
    <xf numFmtId="0" fontId="22" fillId="8" borderId="16" xfId="0" applyFont="1" applyFill="1" applyBorder="1" applyAlignment="1">
      <alignment horizontal="center" vertical="center"/>
    </xf>
    <xf numFmtId="0" fontId="22" fillId="8" borderId="0" xfId="0" applyFont="1" applyFill="1" applyBorder="1" applyAlignment="1">
      <alignment horizontal="center" vertical="center"/>
    </xf>
    <xf numFmtId="0" fontId="22" fillId="8" borderId="1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textRotation="90"/>
    </xf>
    <xf numFmtId="2" fontId="31" fillId="25" borderId="45" xfId="0" applyNumberFormat="1" applyFont="1" applyFill="1" applyBorder="1" applyAlignment="1" applyProtection="1">
      <alignment horizontal="left" vertical="center"/>
      <protection locked="0"/>
    </xf>
    <xf numFmtId="2" fontId="31" fillId="25" borderId="46" xfId="0" applyNumberFormat="1" applyFont="1" applyFill="1" applyBorder="1" applyAlignment="1" applyProtection="1">
      <alignment horizontal="left" vertical="center"/>
      <protection locked="0"/>
    </xf>
  </cellXfs>
  <cellStyles count="19">
    <cellStyle name="Comma" xfId="1" builtinId="3"/>
    <cellStyle name="Currency" xfId="2" builtinId="4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Hyperlink" xfId="4" builtinId="8"/>
    <cellStyle name="Normal" xfId="0" builtinId="0"/>
    <cellStyle name="Percent" xfId="3" builtinId="5"/>
  </cellStyles>
  <dxfs count="5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C2C8B2"/>
      <rgbColor rgb="00FFFF00"/>
      <rgbColor rgb="00FF00FF"/>
      <rgbColor rgb="0000FFFF"/>
      <rgbColor rgb="00800000"/>
      <rgbColor rgb="00008000"/>
      <rgbColor rgb="00000080"/>
      <rgbColor rgb="00808000"/>
      <rgbColor rgb="00DADCE8"/>
      <rgbColor rgb="00D2E1E8"/>
      <rgbColor rgb="00D2D2D2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75A45"/>
      <rgbColor rgb="00CCFFCC"/>
      <rgbColor rgb="00FFFF99"/>
      <rgbColor rgb="00FDF8EC"/>
      <rgbColor rgb="00FF99CC"/>
      <rgbColor rgb="00EAEAEA"/>
      <rgbColor rgb="00FFCC99"/>
      <rgbColor rgb="00D6DACA"/>
      <rgbColor rgb="0033CCCC"/>
      <rgbColor rgb="0099CC00"/>
      <rgbColor rgb="00FFCC00"/>
      <rgbColor rgb="00FF9900"/>
      <rgbColor rgb="00FF6600"/>
      <rgbColor rgb="00C8CAD6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E50"/>
  <sheetViews>
    <sheetView showGridLines="0" showRuler="0" topLeftCell="A10" zoomScaleNormal="70" zoomScalePageLayoutView="70" workbookViewId="0">
      <selection activeCell="D25" sqref="D25"/>
    </sheetView>
  </sheetViews>
  <sheetFormatPr baseColWidth="10" defaultColWidth="9.1640625" defaultRowHeight="13" x14ac:dyDescent="0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6" width="5.5" style="1" customWidth="1"/>
    <col min="17" max="17" width="6.1640625" style="1" customWidth="1"/>
    <col min="18" max="18" width="8.1640625" style="1" customWidth="1"/>
    <col min="19" max="34" width="5.83203125" style="1" customWidth="1"/>
    <col min="35" max="45" width="5.6640625" style="1" customWidth="1"/>
    <col min="46" max="46" width="5.83203125" style="1" customWidth="1"/>
    <col min="47" max="47" width="9.1640625" style="1"/>
    <col min="48" max="48" width="6.1640625" style="1" customWidth="1"/>
    <col min="49" max="49" width="5.6640625" style="1" customWidth="1"/>
    <col min="50" max="50" width="8" style="1" customWidth="1"/>
    <col min="51" max="51" width="7" style="1" customWidth="1"/>
    <col min="52" max="52" width="35.33203125" style="1" customWidth="1"/>
    <col min="53" max="54" width="7" style="1" customWidth="1"/>
    <col min="55" max="56" width="6.83203125" style="1" customWidth="1"/>
    <col min="57" max="58" width="7.1640625" style="1" customWidth="1"/>
    <col min="59" max="59" width="7" style="1" customWidth="1"/>
    <col min="60" max="60" width="6.33203125" style="1" customWidth="1"/>
    <col min="61" max="68" width="5.5" style="1" customWidth="1"/>
    <col min="69" max="76" width="6" style="1" customWidth="1"/>
    <col min="77" max="85" width="6.33203125" style="1" customWidth="1"/>
    <col min="86" max="86" width="6.5" style="1" customWidth="1"/>
    <col min="87" max="87" width="5.83203125" style="1" customWidth="1"/>
    <col min="88" max="88" width="5.5" style="1" customWidth="1"/>
    <col min="89" max="89" width="5.1640625" style="1" customWidth="1"/>
    <col min="90" max="91" width="5.83203125" style="1" customWidth="1"/>
    <col min="92" max="92" width="45.5" style="1" customWidth="1"/>
    <col min="93" max="93" width="6.5" style="1" customWidth="1"/>
    <col min="94" max="104" width="6.1640625" style="1" customWidth="1"/>
    <col min="105" max="105" width="6" style="1" customWidth="1"/>
    <col min="106" max="106" width="6.5" style="1" customWidth="1"/>
    <col min="107" max="107" width="7" style="1" customWidth="1"/>
    <col min="108" max="108" width="9.1640625" style="1"/>
    <col min="109" max="116" width="5.83203125" style="1" customWidth="1"/>
    <col min="117" max="125" width="6.1640625" style="1" customWidth="1"/>
    <col min="126" max="128" width="5.5" style="1" customWidth="1"/>
    <col min="129" max="129" width="5.83203125" style="1" customWidth="1"/>
    <col min="130" max="130" width="9.1640625" style="1"/>
    <col min="131" max="131" width="5.83203125" style="1" customWidth="1"/>
    <col min="132" max="132" width="6.1640625" style="1" customWidth="1"/>
    <col min="133" max="133" width="5.83203125" style="1" customWidth="1"/>
    <col min="134" max="134" width="6" style="1" customWidth="1"/>
    <col min="135" max="135" width="50.5" style="1" customWidth="1"/>
    <col min="136" max="16384" width="9.1640625" style="1"/>
  </cols>
  <sheetData>
    <row r="2" spans="1:135">
      <c r="G2" s="139" t="s">
        <v>87</v>
      </c>
      <c r="H2" s="139" t="s">
        <v>21</v>
      </c>
      <c r="I2" s="139" t="s">
        <v>111</v>
      </c>
      <c r="J2" s="139" t="s">
        <v>22</v>
      </c>
      <c r="L2" s="117" t="s">
        <v>109</v>
      </c>
      <c r="M2" s="171"/>
      <c r="O2" s="117" t="s">
        <v>107</v>
      </c>
      <c r="P2" s="172"/>
      <c r="Q2" s="171"/>
      <c r="S2" s="173" t="s">
        <v>198</v>
      </c>
    </row>
    <row r="3" spans="1:135" ht="28">
      <c r="B3" s="25" t="s">
        <v>100</v>
      </c>
      <c r="G3" s="140"/>
      <c r="H3" s="140"/>
      <c r="I3" s="140"/>
      <c r="J3" s="140"/>
      <c r="L3" s="75" t="s">
        <v>78</v>
      </c>
      <c r="M3" s="75" t="s">
        <v>104</v>
      </c>
      <c r="O3" s="75" t="s">
        <v>78</v>
      </c>
      <c r="P3" s="75"/>
      <c r="Q3" s="75" t="s">
        <v>104</v>
      </c>
      <c r="S3" s="173"/>
    </row>
    <row r="4" spans="1:135" s="2" customFormat="1" ht="28">
      <c r="B4" s="8" t="s">
        <v>88</v>
      </c>
      <c r="C4" s="14"/>
      <c r="D4" s="14"/>
      <c r="E4" s="141" t="s">
        <v>86</v>
      </c>
      <c r="F4" s="142"/>
      <c r="G4" s="29">
        <v>5</v>
      </c>
      <c r="H4" s="29"/>
      <c r="I4" s="29">
        <v>5</v>
      </c>
      <c r="J4" s="30"/>
      <c r="L4" s="30">
        <v>80</v>
      </c>
      <c r="M4" s="28">
        <v>7</v>
      </c>
      <c r="O4" s="30">
        <v>10</v>
      </c>
      <c r="P4" s="30"/>
      <c r="Q4" s="28">
        <v>20</v>
      </c>
      <c r="S4" s="55">
        <f>G4+H4+I4+J4+L4+O4</f>
        <v>100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</row>
    <row r="5" spans="1:135" s="2" customFormat="1" ht="30" customHeight="1" thickBot="1">
      <c r="B5" s="8" t="s">
        <v>155</v>
      </c>
      <c r="C5" s="14"/>
      <c r="D5" s="14"/>
      <c r="E5" s="143" t="s">
        <v>28</v>
      </c>
      <c r="F5" s="144"/>
      <c r="G5" s="31">
        <v>10</v>
      </c>
      <c r="H5" s="32"/>
      <c r="I5" s="32"/>
      <c r="J5" s="32"/>
      <c r="L5" s="33">
        <v>80</v>
      </c>
      <c r="M5" s="26">
        <v>7</v>
      </c>
      <c r="O5" s="96">
        <v>10</v>
      </c>
      <c r="P5" s="96"/>
      <c r="Q5" s="27">
        <v>22</v>
      </c>
      <c r="S5" s="55">
        <f>G5+H5+I5+J5+L5+O5</f>
        <v>100</v>
      </c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</row>
    <row r="6" spans="1:135" s="5" customFormat="1" ht="31.5" customHeight="1" thickTop="1">
      <c r="A6" s="6"/>
      <c r="B6" s="8" t="s">
        <v>196</v>
      </c>
      <c r="C6" s="14"/>
      <c r="D6" s="14"/>
      <c r="E6" s="137" t="s">
        <v>29</v>
      </c>
      <c r="F6" s="138"/>
      <c r="G6" s="35">
        <v>10</v>
      </c>
      <c r="H6" s="35"/>
      <c r="I6" s="35"/>
      <c r="J6" s="35"/>
      <c r="L6" s="35">
        <v>80</v>
      </c>
      <c r="M6" s="26">
        <v>12</v>
      </c>
      <c r="O6" s="35">
        <v>10</v>
      </c>
      <c r="P6" s="35"/>
      <c r="Q6" s="26">
        <v>17</v>
      </c>
      <c r="S6" s="55">
        <f>SUM(G6,H6,I6,J6,L6,O6)</f>
        <v>100</v>
      </c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BA6" s="145" t="s">
        <v>30</v>
      </c>
      <c r="BB6" s="146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8"/>
      <c r="CO6" s="165" t="s">
        <v>103</v>
      </c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7"/>
    </row>
    <row r="7" spans="1:135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20"/>
      <c r="R7" s="19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149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1"/>
      <c r="CO7" s="168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69"/>
      <c r="DZ7" s="169"/>
      <c r="EA7" s="169"/>
      <c r="EB7" s="169"/>
      <c r="EC7" s="169"/>
      <c r="ED7" s="170"/>
    </row>
    <row r="8" spans="1:135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76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77"/>
      <c r="CO8" s="63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4"/>
      <c r="DZ8" s="64"/>
      <c r="EA8" s="64"/>
      <c r="EB8" s="64"/>
      <c r="EC8" s="64"/>
      <c r="ED8" s="65"/>
    </row>
    <row r="9" spans="1:135" s="9" customFormat="1" ht="39" customHeight="1" thickTop="1">
      <c r="B9" s="22" t="s">
        <v>203</v>
      </c>
      <c r="C9" s="6"/>
      <c r="D9" s="6"/>
      <c r="E9" s="6"/>
      <c r="F9" s="6"/>
      <c r="G9" s="6"/>
      <c r="H9" s="6"/>
      <c r="I9" s="6"/>
      <c r="J9" s="6"/>
      <c r="K9" s="152" t="s">
        <v>81</v>
      </c>
      <c r="L9" s="153"/>
      <c r="M9" s="153"/>
      <c r="N9" s="154"/>
      <c r="O9" s="153"/>
      <c r="P9" s="153"/>
      <c r="Q9" s="153"/>
      <c r="R9" s="155" t="s">
        <v>99</v>
      </c>
      <c r="S9" s="156" t="s">
        <v>82</v>
      </c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7" t="s">
        <v>113</v>
      </c>
      <c r="AV9" s="161" t="s">
        <v>85</v>
      </c>
      <c r="AW9" s="158" t="s">
        <v>92</v>
      </c>
      <c r="AX9" s="159" t="s">
        <v>110</v>
      </c>
      <c r="AY9" s="162" t="s">
        <v>134</v>
      </c>
      <c r="AZ9" s="36"/>
      <c r="BA9" s="164" t="s">
        <v>81</v>
      </c>
      <c r="BB9" s="134"/>
      <c r="BC9" s="134"/>
      <c r="BD9" s="132"/>
      <c r="BE9" s="134"/>
      <c r="BF9" s="134"/>
      <c r="BG9" s="134"/>
      <c r="BH9" s="135" t="s">
        <v>99</v>
      </c>
      <c r="BI9" s="131" t="s">
        <v>82</v>
      </c>
      <c r="BJ9" s="131"/>
      <c r="BK9" s="131"/>
      <c r="BL9" s="131"/>
      <c r="BM9" s="131"/>
      <c r="BN9" s="131"/>
      <c r="BO9" s="131"/>
      <c r="BP9" s="131"/>
      <c r="BQ9" s="132"/>
      <c r="BR9" s="132"/>
      <c r="BS9" s="132"/>
      <c r="BT9" s="132"/>
      <c r="BU9" s="132"/>
      <c r="BV9" s="132"/>
      <c r="BW9" s="132"/>
      <c r="BX9" s="132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29" t="s">
        <v>113</v>
      </c>
      <c r="CJ9" s="121" t="s">
        <v>85</v>
      </c>
      <c r="CK9" s="123" t="s">
        <v>92</v>
      </c>
      <c r="CL9" s="124" t="s">
        <v>112</v>
      </c>
      <c r="CM9" s="125" t="s">
        <v>134</v>
      </c>
      <c r="CN9" s="36"/>
      <c r="CO9" s="133" t="s">
        <v>81</v>
      </c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2"/>
      <c r="DB9" s="134"/>
      <c r="DC9" s="134"/>
      <c r="DD9" s="135" t="s">
        <v>99</v>
      </c>
      <c r="DE9" s="131" t="s">
        <v>82</v>
      </c>
      <c r="DF9" s="131"/>
      <c r="DG9" s="131"/>
      <c r="DH9" s="131"/>
      <c r="DI9" s="131"/>
      <c r="DJ9" s="131"/>
      <c r="DK9" s="131"/>
      <c r="DL9" s="131"/>
      <c r="DM9" s="132"/>
      <c r="DN9" s="132"/>
      <c r="DO9" s="132"/>
      <c r="DP9" s="132"/>
      <c r="DQ9" s="132"/>
      <c r="DR9" s="132"/>
      <c r="DS9" s="132"/>
      <c r="DT9" s="132"/>
      <c r="DU9" s="132"/>
      <c r="DV9" s="131"/>
      <c r="DW9" s="131"/>
      <c r="DX9" s="131"/>
      <c r="DY9" s="131"/>
      <c r="DZ9" s="129" t="s">
        <v>113</v>
      </c>
      <c r="EA9" s="121" t="s">
        <v>85</v>
      </c>
      <c r="EB9" s="123" t="s">
        <v>92</v>
      </c>
      <c r="EC9" s="124" t="s">
        <v>112</v>
      </c>
      <c r="ED9" s="119" t="s">
        <v>134</v>
      </c>
    </row>
    <row r="10" spans="1:135" s="7" customFormat="1" ht="101" customHeight="1">
      <c r="B10" s="73" t="s">
        <v>80</v>
      </c>
      <c r="C10" s="44" t="s">
        <v>4</v>
      </c>
      <c r="D10" s="43" t="s">
        <v>23</v>
      </c>
      <c r="E10" s="44" t="s">
        <v>30</v>
      </c>
      <c r="F10" s="44" t="s">
        <v>23</v>
      </c>
      <c r="G10" s="78" t="s">
        <v>103</v>
      </c>
      <c r="H10" s="79" t="s">
        <v>79</v>
      </c>
      <c r="I10" s="79" t="s">
        <v>23</v>
      </c>
      <c r="J10" s="56" t="s">
        <v>135</v>
      </c>
      <c r="K10" s="58" t="s">
        <v>204</v>
      </c>
      <c r="L10" s="111" t="s">
        <v>105</v>
      </c>
      <c r="M10" s="42" t="s">
        <v>50</v>
      </c>
      <c r="N10" s="110" t="s">
        <v>154</v>
      </c>
      <c r="O10" s="110" t="s">
        <v>179</v>
      </c>
      <c r="P10" s="110" t="s">
        <v>180</v>
      </c>
      <c r="Q10" s="42" t="s">
        <v>192</v>
      </c>
      <c r="R10" s="136"/>
      <c r="S10" s="42" t="s">
        <v>205</v>
      </c>
      <c r="T10" s="42" t="s">
        <v>114</v>
      </c>
      <c r="U10" s="42" t="s">
        <v>115</v>
      </c>
      <c r="V10" s="42" t="s">
        <v>19</v>
      </c>
      <c r="W10" s="42" t="s">
        <v>131</v>
      </c>
      <c r="X10" s="42" t="s">
        <v>42</v>
      </c>
      <c r="Y10" s="42" t="s">
        <v>156</v>
      </c>
      <c r="Z10" s="42" t="s">
        <v>193</v>
      </c>
      <c r="AA10" s="42" t="s">
        <v>106</v>
      </c>
      <c r="AB10" s="42" t="s">
        <v>51</v>
      </c>
      <c r="AC10" s="42" t="s">
        <v>52</v>
      </c>
      <c r="AD10" s="42" t="s">
        <v>33</v>
      </c>
      <c r="AE10" s="42" t="s">
        <v>53</v>
      </c>
      <c r="AF10" s="42" t="s">
        <v>54</v>
      </c>
      <c r="AG10" s="42"/>
      <c r="AH10" s="42" t="s">
        <v>20</v>
      </c>
      <c r="AI10" s="42" t="s">
        <v>169</v>
      </c>
      <c r="AJ10" s="42" t="s">
        <v>170</v>
      </c>
      <c r="AK10" s="42" t="s">
        <v>171</v>
      </c>
      <c r="AL10" s="42" t="s">
        <v>194</v>
      </c>
      <c r="AM10" s="42" t="s">
        <v>195</v>
      </c>
      <c r="AN10" s="42"/>
      <c r="AO10" s="42"/>
      <c r="AP10" s="42"/>
      <c r="AQ10" s="42"/>
      <c r="AR10" s="42"/>
      <c r="AS10" s="42"/>
      <c r="AT10" s="42"/>
      <c r="AU10" s="130"/>
      <c r="AV10" s="122"/>
      <c r="AW10" s="122"/>
      <c r="AX10" s="160"/>
      <c r="AY10" s="163"/>
      <c r="AZ10" s="21" t="s">
        <v>80</v>
      </c>
      <c r="BA10" s="80" t="s">
        <v>34</v>
      </c>
      <c r="BB10" s="41" t="s">
        <v>43</v>
      </c>
      <c r="BC10" s="42" t="s">
        <v>63</v>
      </c>
      <c r="BD10" s="42" t="s">
        <v>199</v>
      </c>
      <c r="BE10" s="42" t="s">
        <v>201</v>
      </c>
      <c r="BF10" s="42" t="s">
        <v>5</v>
      </c>
      <c r="BG10" s="42" t="s">
        <v>6</v>
      </c>
      <c r="BH10" s="136"/>
      <c r="BI10" s="42" t="s">
        <v>20</v>
      </c>
      <c r="BJ10" s="42" t="s">
        <v>169</v>
      </c>
      <c r="BK10" s="42" t="s">
        <v>170</v>
      </c>
      <c r="BL10" s="42" t="s">
        <v>171</v>
      </c>
      <c r="BM10" s="42" t="s">
        <v>172</v>
      </c>
      <c r="BN10" s="42" t="s">
        <v>173</v>
      </c>
      <c r="BO10" s="42" t="s">
        <v>174</v>
      </c>
      <c r="BP10" s="42" t="s">
        <v>175</v>
      </c>
      <c r="BQ10" s="42" t="s">
        <v>176</v>
      </c>
      <c r="BR10" s="42" t="s">
        <v>177</v>
      </c>
      <c r="BS10" s="42" t="s">
        <v>178</v>
      </c>
      <c r="BT10" s="42" t="s">
        <v>44</v>
      </c>
      <c r="BU10" s="42" t="s">
        <v>45</v>
      </c>
      <c r="BV10" s="42" t="s">
        <v>46</v>
      </c>
      <c r="BW10" s="42" t="s">
        <v>47</v>
      </c>
      <c r="BX10" s="42" t="s">
        <v>48</v>
      </c>
      <c r="BY10" s="42" t="s">
        <v>49</v>
      </c>
      <c r="BZ10" s="42" t="s">
        <v>60</v>
      </c>
      <c r="CA10" s="42" t="s">
        <v>61</v>
      </c>
      <c r="CB10" s="42" t="s">
        <v>62</v>
      </c>
      <c r="CC10" s="42" t="s">
        <v>3</v>
      </c>
      <c r="CD10" s="42" t="s">
        <v>93</v>
      </c>
      <c r="CE10" s="42" t="s">
        <v>8</v>
      </c>
      <c r="CF10" s="42"/>
      <c r="CG10" s="42"/>
      <c r="CH10" s="42"/>
      <c r="CI10" s="130"/>
      <c r="CJ10" s="122"/>
      <c r="CK10" s="122"/>
      <c r="CL10" s="122"/>
      <c r="CM10" s="126"/>
      <c r="CN10" s="21" t="s">
        <v>80</v>
      </c>
      <c r="CO10" s="66" t="s">
        <v>161</v>
      </c>
      <c r="CP10" s="42" t="s">
        <v>166</v>
      </c>
      <c r="CQ10" s="42" t="s">
        <v>167</v>
      </c>
      <c r="CR10" s="42" t="s">
        <v>168</v>
      </c>
      <c r="CS10" s="42" t="s">
        <v>18</v>
      </c>
      <c r="CT10" s="42" t="s">
        <v>102</v>
      </c>
      <c r="CU10" s="42" t="s">
        <v>15</v>
      </c>
      <c r="CV10" s="42" t="s">
        <v>16</v>
      </c>
      <c r="CW10" s="42" t="s">
        <v>17</v>
      </c>
      <c r="CX10" s="42" t="s">
        <v>94</v>
      </c>
      <c r="CY10" s="42" t="s">
        <v>95</v>
      </c>
      <c r="CZ10" s="42" t="s">
        <v>96</v>
      </c>
      <c r="DA10" s="42"/>
      <c r="DB10" s="42"/>
      <c r="DC10" s="42"/>
      <c r="DD10" s="136"/>
      <c r="DE10" s="42" t="s">
        <v>32</v>
      </c>
      <c r="DF10" s="42" t="s">
        <v>158</v>
      </c>
      <c r="DG10" s="42" t="s">
        <v>159</v>
      </c>
      <c r="DH10" s="42" t="s">
        <v>160</v>
      </c>
      <c r="DI10" s="42" t="s">
        <v>162</v>
      </c>
      <c r="DJ10" s="42" t="s">
        <v>163</v>
      </c>
      <c r="DK10" s="42" t="s">
        <v>164</v>
      </c>
      <c r="DL10" s="42" t="s">
        <v>165</v>
      </c>
      <c r="DM10" s="42" t="s">
        <v>10</v>
      </c>
      <c r="DN10" s="42" t="s">
        <v>11</v>
      </c>
      <c r="DO10" s="42" t="s">
        <v>12</v>
      </c>
      <c r="DP10" s="42" t="s">
        <v>13</v>
      </c>
      <c r="DQ10" s="42" t="s">
        <v>14</v>
      </c>
      <c r="DR10" s="42" t="s">
        <v>97</v>
      </c>
      <c r="DS10" s="42" t="s">
        <v>55</v>
      </c>
      <c r="DT10" s="42" t="s">
        <v>56</v>
      </c>
      <c r="DU10" s="42" t="s">
        <v>57</v>
      </c>
      <c r="DV10" s="42"/>
      <c r="DW10" s="42"/>
      <c r="DX10" s="42"/>
      <c r="DY10" s="42"/>
      <c r="DZ10" s="130"/>
      <c r="EA10" s="122"/>
      <c r="EB10" s="122"/>
      <c r="EC10" s="122"/>
      <c r="ED10" s="120"/>
      <c r="EE10" s="15" t="s">
        <v>80</v>
      </c>
    </row>
    <row r="11" spans="1:135" s="5" customFormat="1" ht="13" customHeight="1">
      <c r="A11" s="6"/>
      <c r="B11" s="101" t="s">
        <v>207</v>
      </c>
      <c r="C11" s="71">
        <f>(R11*L4/100)+(AU11*O4/100)+(AV11*H4/100)+(AW11*G4/100)+(AX11*I4/100)+(AY11*J4/100)</f>
        <v>6.7506071428571426</v>
      </c>
      <c r="D11" s="10">
        <v>7</v>
      </c>
      <c r="E11" s="53">
        <f>(BH11*L5/100)+(CI11*O5/100)+(CJ11*H5/100)+(CK11*G5/100)+(CL11*I5/100)+(CM11*J5/100)</f>
        <v>0</v>
      </c>
      <c r="F11" s="92"/>
      <c r="G11" s="53">
        <f>(DD11*L6/100)+(DZ11*O6/100)+(EA11*H6/100)+(EB11*G6/100)+(EC11*I6/100)+(ED11*J6/100)</f>
        <v>0.66666666666666674</v>
      </c>
      <c r="H11" s="53">
        <f>SUM(C11+E11+G11)/3</f>
        <v>2.4724246031746033</v>
      </c>
      <c r="I11" s="92"/>
      <c r="J11" s="10"/>
      <c r="K11" s="93">
        <v>8.09</v>
      </c>
      <c r="L11" s="95">
        <v>8.3000000000000007</v>
      </c>
      <c r="M11" s="37">
        <v>4.17</v>
      </c>
      <c r="N11" s="95">
        <v>7.45</v>
      </c>
      <c r="O11" s="95">
        <v>1.73</v>
      </c>
      <c r="P11" s="95">
        <v>4.05</v>
      </c>
      <c r="Q11" s="97">
        <v>8.83</v>
      </c>
      <c r="R11" s="81">
        <f>SUM(K11:Q11)/M4</f>
        <v>6.0885714285714281</v>
      </c>
      <c r="S11" s="38">
        <v>10</v>
      </c>
      <c r="T11" s="38">
        <v>10</v>
      </c>
      <c r="U11" s="38">
        <v>10</v>
      </c>
      <c r="V11" s="38">
        <v>10</v>
      </c>
      <c r="W11" s="38">
        <v>10</v>
      </c>
      <c r="X11" s="38">
        <v>10</v>
      </c>
      <c r="Y11" s="38">
        <v>10</v>
      </c>
      <c r="Z11" s="38">
        <v>10</v>
      </c>
      <c r="AA11" s="38">
        <v>9</v>
      </c>
      <c r="AB11" s="38">
        <v>9</v>
      </c>
      <c r="AC11" s="38">
        <v>9</v>
      </c>
      <c r="AD11" s="38">
        <v>10</v>
      </c>
      <c r="AE11" s="38">
        <v>10</v>
      </c>
      <c r="AF11" s="38">
        <v>10</v>
      </c>
      <c r="AG11" s="38"/>
      <c r="AH11" s="38">
        <v>10</v>
      </c>
      <c r="AI11" s="38">
        <v>10</v>
      </c>
      <c r="AJ11" s="38">
        <v>10</v>
      </c>
      <c r="AK11" s="38">
        <v>10</v>
      </c>
      <c r="AL11" s="38">
        <v>9</v>
      </c>
      <c r="AM11" s="38">
        <v>10</v>
      </c>
      <c r="AN11" s="38"/>
      <c r="AO11" s="38"/>
      <c r="AP11" s="38"/>
      <c r="AQ11" s="38"/>
      <c r="AR11" s="38"/>
      <c r="AS11" s="38"/>
      <c r="AT11" s="38"/>
      <c r="AU11" s="54">
        <f>SUM(S11:AT11)/Q4</f>
        <v>9.8000000000000007</v>
      </c>
      <c r="AV11" s="38"/>
      <c r="AW11" s="38">
        <f>AU11</f>
        <v>9.8000000000000007</v>
      </c>
      <c r="AX11" s="38">
        <f>(K11+L11)/2</f>
        <v>8.1950000000000003</v>
      </c>
      <c r="AY11" s="38"/>
      <c r="AZ11" s="61" t="str">
        <f>B11</f>
        <v>Ahumada Cala, María Carmen</v>
      </c>
      <c r="BA11" s="104"/>
      <c r="BB11" s="97"/>
      <c r="BC11" s="97"/>
      <c r="BD11" s="97"/>
      <c r="BE11" s="97"/>
      <c r="BF11" s="97"/>
      <c r="BG11" s="97"/>
      <c r="BH11" s="81">
        <f>SUM(BA11:BG11)/M5</f>
        <v>0</v>
      </c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54">
        <f>SUM(BI11:CH11)/Q5</f>
        <v>0</v>
      </c>
      <c r="CJ11" s="38"/>
      <c r="CK11" s="38">
        <f>CI11</f>
        <v>0</v>
      </c>
      <c r="CL11" s="38"/>
      <c r="CM11" s="83"/>
      <c r="CN11" s="61" t="str">
        <f>B11</f>
        <v>Ahumada Cala, María Carmen</v>
      </c>
      <c r="CO11" s="67">
        <v>10</v>
      </c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37"/>
      <c r="DB11" s="37"/>
      <c r="DC11" s="37"/>
      <c r="DD11" s="81">
        <f>SUM(CO11:DC11)/M6</f>
        <v>0.83333333333333337</v>
      </c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54">
        <f>SUM(DE11:DY11)/Q6</f>
        <v>0</v>
      </c>
      <c r="EA11" s="38"/>
      <c r="EB11" s="38">
        <f>DZ11</f>
        <v>0</v>
      </c>
      <c r="EC11" s="38"/>
      <c r="ED11" s="68"/>
      <c r="EE11" s="57" t="str">
        <f>B11</f>
        <v>Ahumada Cala, María Carmen</v>
      </c>
    </row>
    <row r="12" spans="1:135" s="5" customFormat="1" ht="13" customHeight="1">
      <c r="A12" s="6"/>
      <c r="B12" s="101" t="s">
        <v>208</v>
      </c>
      <c r="C12" s="72">
        <f>(R12*L4/100)+(AU12*O4/100)+(AV12*H4/100)+(AW12*G4/100)+(AX12*I4/100)+(AY12*J4/100)</f>
        <v>5.0716000000000001</v>
      </c>
      <c r="D12" s="11">
        <v>5</v>
      </c>
      <c r="E12" s="84">
        <f>(BH12*L5/100)+(CI12*O5/100)+(CJ12*H5/100)+(CK12*G5/100)+(CL12*I5/100)+(CM12*J5/100)</f>
        <v>0</v>
      </c>
      <c r="F12" s="92"/>
      <c r="G12" s="84">
        <f>(DD12*L6/100)+(DZ12*O6/100)+(EA12*H6/100)+(EB12*G6/100)+(EC12*I6/100)+(ED12*J6/100)</f>
        <v>3.3333333333333333E-2</v>
      </c>
      <c r="H12" s="53">
        <f t="shared" ref="H12:H40" si="0">SUM(C12+E12+G12)/3</f>
        <v>1.7016444444444445</v>
      </c>
      <c r="I12" s="92"/>
      <c r="J12" s="11"/>
      <c r="K12" s="94">
        <v>5.86</v>
      </c>
      <c r="L12" s="95">
        <v>7.61</v>
      </c>
      <c r="M12" s="39">
        <v>6.15</v>
      </c>
      <c r="N12" s="95">
        <v>6.74</v>
      </c>
      <c r="O12" s="95">
        <v>2</v>
      </c>
      <c r="P12" s="95">
        <v>4.05</v>
      </c>
      <c r="Q12" s="97">
        <v>5.32</v>
      </c>
      <c r="R12" s="81">
        <f>SUM(K12:Q12)/M4</f>
        <v>5.39</v>
      </c>
      <c r="S12" s="40">
        <v>10</v>
      </c>
      <c r="T12" s="40">
        <v>0</v>
      </c>
      <c r="U12" s="40">
        <v>10</v>
      </c>
      <c r="V12" s="40">
        <v>0</v>
      </c>
      <c r="W12" s="40">
        <v>0</v>
      </c>
      <c r="X12" s="40">
        <v>0</v>
      </c>
      <c r="Y12" s="40">
        <v>0</v>
      </c>
      <c r="Z12" s="40">
        <v>10</v>
      </c>
      <c r="AA12" s="40">
        <v>9</v>
      </c>
      <c r="AB12" s="40">
        <v>0</v>
      </c>
      <c r="AC12" s="40">
        <v>9</v>
      </c>
      <c r="AD12" s="40">
        <v>10</v>
      </c>
      <c r="AE12" s="40">
        <v>0</v>
      </c>
      <c r="AF12" s="40">
        <v>0</v>
      </c>
      <c r="AG12" s="40"/>
      <c r="AH12" s="40">
        <v>0</v>
      </c>
      <c r="AI12" s="40">
        <v>10</v>
      </c>
      <c r="AJ12" s="40">
        <v>0</v>
      </c>
      <c r="AK12" s="40">
        <v>0</v>
      </c>
      <c r="AL12" s="40">
        <v>0</v>
      </c>
      <c r="AM12" s="40">
        <v>0</v>
      </c>
      <c r="AN12" s="40"/>
      <c r="AO12" s="40"/>
      <c r="AP12" s="40"/>
      <c r="AQ12" s="40"/>
      <c r="AR12" s="40"/>
      <c r="AS12" s="40"/>
      <c r="AT12" s="40"/>
      <c r="AU12" s="54">
        <f>SUM(S12:AT12)/Q4</f>
        <v>3.4</v>
      </c>
      <c r="AV12" s="40"/>
      <c r="AW12" s="38">
        <f t="shared" ref="AW12:AW34" si="1">AU12</f>
        <v>3.4</v>
      </c>
      <c r="AX12" s="38">
        <f>((R12*0.8)+(AU12*0.2))</f>
        <v>4.992</v>
      </c>
      <c r="AY12" s="38"/>
      <c r="AZ12" s="86" t="str">
        <f t="shared" ref="AZ12:AZ40" si="2">B12</f>
        <v>Alcántara Vidal, María José</v>
      </c>
      <c r="BA12" s="104"/>
      <c r="BB12" s="97"/>
      <c r="BC12" s="97"/>
      <c r="BD12" s="97"/>
      <c r="BE12" s="97"/>
      <c r="BF12" s="97"/>
      <c r="BG12" s="97"/>
      <c r="BH12" s="81">
        <f>SUM(BA12:BG12)/M5</f>
        <v>0</v>
      </c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54">
        <f>SUM(BI12:CH12)/Q5</f>
        <v>0</v>
      </c>
      <c r="CJ12" s="38"/>
      <c r="CK12" s="38">
        <f t="shared" ref="CK12:CK34" si="3">CI12</f>
        <v>0</v>
      </c>
      <c r="CL12" s="40"/>
      <c r="CM12" s="88"/>
      <c r="CN12" s="86" t="str">
        <f t="shared" ref="CN12:CN40" si="4">B12</f>
        <v>Alcántara Vidal, María José</v>
      </c>
      <c r="CO12" s="69">
        <v>0.5</v>
      </c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39"/>
      <c r="DB12" s="39"/>
      <c r="DC12" s="39"/>
      <c r="DD12" s="81">
        <f>SUM(CO12:DC12)/M6</f>
        <v>4.1666666666666664E-2</v>
      </c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54">
        <f>SUM(DE12:DY12)/Q6</f>
        <v>0</v>
      </c>
      <c r="EA12" s="38"/>
      <c r="EB12" s="38">
        <f t="shared" ref="EB12:EB34" si="5">DZ12</f>
        <v>0</v>
      </c>
      <c r="EC12" s="40"/>
      <c r="ED12" s="70"/>
      <c r="EE12" s="57" t="str">
        <f t="shared" ref="EE12:EE40" si="6">B12</f>
        <v>Alcántara Vidal, María José</v>
      </c>
    </row>
    <row r="13" spans="1:135" s="5" customFormat="1" ht="13" customHeight="1">
      <c r="A13" s="6"/>
      <c r="B13" s="101" t="s">
        <v>209</v>
      </c>
      <c r="C13" s="71">
        <f>(R13*L4/100)+(AU13*O4/100)+(AV13*H4/100)+(AW13*G4/100)+(AX13*I4/100)+(AY13*J4/100)</f>
        <v>6.5443999999999987</v>
      </c>
      <c r="D13" s="10">
        <v>7</v>
      </c>
      <c r="E13" s="53">
        <f>(BH13*L5/100)+(CI13*O5/100)+(CJ13*H5/100)+(CK13*G5/100)+(CL13*I5/100)+(CM13*J5/100)</f>
        <v>0</v>
      </c>
      <c r="F13" s="92"/>
      <c r="G13" s="53">
        <f>(DD13*L6/100)+(DZ13*O6/100)+(EA13*H6/100)+(EB13*G6/100)+(EC13*I6/100)+(ED13*J6/100)</f>
        <v>0.6333333333333333</v>
      </c>
      <c r="H13" s="53">
        <f t="shared" si="0"/>
        <v>2.3925777777777775</v>
      </c>
      <c r="I13" s="92"/>
      <c r="J13" s="10"/>
      <c r="K13" s="93">
        <v>7.48</v>
      </c>
      <c r="L13" s="95">
        <v>7.39</v>
      </c>
      <c r="M13" s="37">
        <v>5.52</v>
      </c>
      <c r="N13" s="95">
        <v>8.26</v>
      </c>
      <c r="O13" s="95">
        <v>5.73</v>
      </c>
      <c r="P13" s="95">
        <v>6.33</v>
      </c>
      <c r="Q13" s="97">
        <v>5.96</v>
      </c>
      <c r="R13" s="81">
        <f>SUM(K13:Q13)/M4</f>
        <v>6.6671428571428564</v>
      </c>
      <c r="S13" s="38">
        <v>10</v>
      </c>
      <c r="T13" s="38">
        <v>10</v>
      </c>
      <c r="U13" s="38">
        <v>10</v>
      </c>
      <c r="V13" s="38">
        <v>10</v>
      </c>
      <c r="W13" s="38">
        <v>10</v>
      </c>
      <c r="X13" s="38">
        <v>10</v>
      </c>
      <c r="Y13" s="38">
        <v>10</v>
      </c>
      <c r="Z13" s="38">
        <v>10</v>
      </c>
      <c r="AA13" s="38">
        <v>9</v>
      </c>
      <c r="AB13" s="38">
        <v>0</v>
      </c>
      <c r="AC13" s="38">
        <v>9</v>
      </c>
      <c r="AD13" s="38">
        <v>0</v>
      </c>
      <c r="AE13" s="38">
        <v>0</v>
      </c>
      <c r="AF13" s="38">
        <v>10</v>
      </c>
      <c r="AG13" s="38"/>
      <c r="AH13" s="38">
        <v>0</v>
      </c>
      <c r="AI13" s="38">
        <v>0</v>
      </c>
      <c r="AJ13" s="38">
        <v>0</v>
      </c>
      <c r="AK13" s="38">
        <v>10</v>
      </c>
      <c r="AL13" s="38">
        <v>0</v>
      </c>
      <c r="AM13" s="38">
        <v>0</v>
      </c>
      <c r="AN13" s="38"/>
      <c r="AO13" s="38"/>
      <c r="AP13" s="38"/>
      <c r="AQ13" s="38"/>
      <c r="AR13" s="38"/>
      <c r="AS13" s="38"/>
      <c r="AT13" s="38"/>
      <c r="AU13" s="54">
        <f>SUM(S13:AT13)/Q4</f>
        <v>5.9</v>
      </c>
      <c r="AV13" s="38"/>
      <c r="AW13" s="38">
        <f t="shared" si="1"/>
        <v>5.9</v>
      </c>
      <c r="AX13" s="38">
        <f>((R13*0.8)+(AU13*0.2))</f>
        <v>6.5137142857142862</v>
      </c>
      <c r="AY13" s="38"/>
      <c r="AZ13" s="61" t="str">
        <f t="shared" si="2"/>
        <v>Cadena Real, Miguel Ángel</v>
      </c>
      <c r="BA13" s="104"/>
      <c r="BB13" s="97"/>
      <c r="BC13" s="97"/>
      <c r="BD13" s="97"/>
      <c r="BE13" s="97"/>
      <c r="BF13" s="97"/>
      <c r="BG13" s="97"/>
      <c r="BH13" s="81">
        <f>SUM(BA13:BG13)/M5</f>
        <v>0</v>
      </c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54">
        <f>SUM(BI13:CH13)/Q5</f>
        <v>0</v>
      </c>
      <c r="CJ13" s="38"/>
      <c r="CK13" s="38">
        <f t="shared" si="3"/>
        <v>0</v>
      </c>
      <c r="CL13" s="38"/>
      <c r="CM13" s="83"/>
      <c r="CN13" s="61" t="str">
        <f t="shared" si="4"/>
        <v>Cadena Real, Miguel Ángel</v>
      </c>
      <c r="CO13" s="67">
        <v>9.5</v>
      </c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37"/>
      <c r="DB13" s="37"/>
      <c r="DC13" s="37"/>
      <c r="DD13" s="81">
        <f>SUM(CO13:DC13)/M6</f>
        <v>0.79166666666666663</v>
      </c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54">
        <f>SUM(DE13:DY13)/Q6</f>
        <v>0</v>
      </c>
      <c r="EA13" s="38"/>
      <c r="EB13" s="38">
        <f t="shared" si="5"/>
        <v>0</v>
      </c>
      <c r="EC13" s="38"/>
      <c r="ED13" s="68"/>
      <c r="EE13" s="57" t="str">
        <f t="shared" si="6"/>
        <v>Cadena Real, Miguel Ángel</v>
      </c>
    </row>
    <row r="14" spans="1:135" s="5" customFormat="1" ht="13" customHeight="1">
      <c r="A14" s="6"/>
      <c r="B14" s="101" t="s">
        <v>116</v>
      </c>
      <c r="C14" s="72">
        <f>(R14*L4/100)+(AU14*O4/100)+(AV14*H4/100)+(AW14*G4/100)+(AX14*I4/100)+(AY14*J4/100)</f>
        <v>8.0468000000000011</v>
      </c>
      <c r="D14" s="11">
        <v>8</v>
      </c>
      <c r="E14" s="84">
        <f>(BH14*L5/100)+(CI14*O5/100)+(CJ14*H5/100)+(CK14*G5/100)+(CL14*I5/100)+(CM14*J5/100)</f>
        <v>0</v>
      </c>
      <c r="F14" s="92"/>
      <c r="G14" s="84">
        <f>(DD14*L6/100)+(DZ14*O6/100)+(EA14*H6/100)+(EB14*G6/100)+(EC14*I6/100)+(ED14*J6/100)</f>
        <v>0.6333333333333333</v>
      </c>
      <c r="H14" s="53">
        <f t="shared" si="0"/>
        <v>2.8933777777777778</v>
      </c>
      <c r="I14" s="92"/>
      <c r="J14" s="11"/>
      <c r="K14" s="94">
        <v>7.32</v>
      </c>
      <c r="L14" s="95">
        <v>9.77</v>
      </c>
      <c r="M14" s="39">
        <v>7.81</v>
      </c>
      <c r="N14" s="95">
        <v>10</v>
      </c>
      <c r="O14" s="95">
        <v>8.93</v>
      </c>
      <c r="P14" s="95">
        <v>2.78</v>
      </c>
      <c r="Q14" s="97">
        <v>7.98</v>
      </c>
      <c r="R14" s="81">
        <f>SUM(K14:Q14)/M4</f>
        <v>7.7985714285714289</v>
      </c>
      <c r="S14" s="40">
        <v>10</v>
      </c>
      <c r="T14" s="40">
        <v>10</v>
      </c>
      <c r="U14" s="40">
        <v>10</v>
      </c>
      <c r="V14" s="40">
        <v>10</v>
      </c>
      <c r="W14" s="40">
        <v>10</v>
      </c>
      <c r="X14" s="40">
        <v>10</v>
      </c>
      <c r="Y14" s="40">
        <v>10</v>
      </c>
      <c r="Z14" s="40">
        <v>10</v>
      </c>
      <c r="AA14" s="40">
        <v>0</v>
      </c>
      <c r="AB14" s="40">
        <v>9</v>
      </c>
      <c r="AC14" s="40">
        <v>9</v>
      </c>
      <c r="AD14" s="40">
        <v>10</v>
      </c>
      <c r="AE14" s="40">
        <v>10</v>
      </c>
      <c r="AF14" s="40">
        <v>10</v>
      </c>
      <c r="AG14" s="40"/>
      <c r="AH14" s="40">
        <v>10</v>
      </c>
      <c r="AI14" s="40">
        <v>10</v>
      </c>
      <c r="AJ14" s="40">
        <v>10</v>
      </c>
      <c r="AK14" s="40">
        <v>10</v>
      </c>
      <c r="AL14" s="40">
        <v>9</v>
      </c>
      <c r="AM14" s="40">
        <v>10</v>
      </c>
      <c r="AN14" s="40"/>
      <c r="AO14" s="40"/>
      <c r="AP14" s="40"/>
      <c r="AQ14" s="40"/>
      <c r="AR14" s="40"/>
      <c r="AS14" s="40"/>
      <c r="AT14" s="40"/>
      <c r="AU14" s="54">
        <f>SUM(S14:AT14)/Q4</f>
        <v>9.35</v>
      </c>
      <c r="AV14" s="40"/>
      <c r="AW14" s="38">
        <f t="shared" si="1"/>
        <v>9.35</v>
      </c>
      <c r="AX14" s="38">
        <f t="shared" ref="AX14:AX34" si="7">((R14*0.8)+(AU14*0.2))</f>
        <v>8.1088571428571434</v>
      </c>
      <c r="AY14" s="38"/>
      <c r="AZ14" s="86" t="str">
        <f t="shared" si="2"/>
        <v>Camacho Pecho, Manuel</v>
      </c>
      <c r="BA14" s="104"/>
      <c r="BB14" s="97"/>
      <c r="BC14" s="97"/>
      <c r="BD14" s="97"/>
      <c r="BE14" s="97"/>
      <c r="BF14" s="97"/>
      <c r="BG14" s="97"/>
      <c r="BH14" s="81">
        <f>SUM(BA14:BG14)/M5</f>
        <v>0</v>
      </c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54">
        <f>SUM(BI14:CH14)/Q5</f>
        <v>0</v>
      </c>
      <c r="CJ14" s="38"/>
      <c r="CK14" s="38">
        <f t="shared" si="3"/>
        <v>0</v>
      </c>
      <c r="CL14" s="40"/>
      <c r="CM14" s="88"/>
      <c r="CN14" s="86" t="str">
        <f t="shared" si="4"/>
        <v>Camacho Pecho, Manuel</v>
      </c>
      <c r="CO14" s="69">
        <v>9.5</v>
      </c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39"/>
      <c r="DB14" s="39"/>
      <c r="DC14" s="39"/>
      <c r="DD14" s="81">
        <f>SUM(CO14:DC14)/M6</f>
        <v>0.79166666666666663</v>
      </c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54">
        <f>SUM(DE14:DY14)/Q6</f>
        <v>0</v>
      </c>
      <c r="EA14" s="38"/>
      <c r="EB14" s="38">
        <f t="shared" si="5"/>
        <v>0</v>
      </c>
      <c r="EC14" s="40"/>
      <c r="ED14" s="70"/>
      <c r="EE14" s="57" t="str">
        <f t="shared" si="6"/>
        <v>Camacho Pecho, Manuel</v>
      </c>
    </row>
    <row r="15" spans="1:135" s="5" customFormat="1" ht="13" customHeight="1">
      <c r="A15" s="6"/>
      <c r="B15" s="101" t="s">
        <v>117</v>
      </c>
      <c r="C15" s="71">
        <f>(R15*L4/100)+(AU15*O4/100)+(AV15*H4/100)+(AW15*G4/100)+(AX15*I4/100)+(AY15*J4/100)</f>
        <v>0</v>
      </c>
      <c r="D15" s="10">
        <v>1</v>
      </c>
      <c r="E15" s="53">
        <f>(BH15*L5/100)+(CI15*O5/100)+(CJ15*H5/100)+(CK15*G5/100)+(CL15*I5/100)+(CM15*J5/100)</f>
        <v>0</v>
      </c>
      <c r="F15" s="92"/>
      <c r="G15" s="53">
        <f>(DD15*L6/100)+(DZ15*O6/100)+(EA15*H6/100)+(EB15*G6/100)+(EC15*I6/100)+(ED15*J6/100)</f>
        <v>0.6333333333333333</v>
      </c>
      <c r="H15" s="53">
        <f t="shared" si="0"/>
        <v>0.21111111111111111</v>
      </c>
      <c r="I15" s="92"/>
      <c r="J15" s="10"/>
      <c r="K15" s="93" t="s">
        <v>40</v>
      </c>
      <c r="L15" s="37" t="s">
        <v>76</v>
      </c>
      <c r="M15" s="37" t="s">
        <v>186</v>
      </c>
      <c r="N15" s="37" t="s">
        <v>186</v>
      </c>
      <c r="O15" s="97" t="s">
        <v>186</v>
      </c>
      <c r="P15" s="97" t="s">
        <v>182</v>
      </c>
      <c r="Q15" s="97"/>
      <c r="R15" s="81">
        <f>SUM(K15:Q15)/M4</f>
        <v>0</v>
      </c>
      <c r="S15" s="38" t="s">
        <v>157</v>
      </c>
      <c r="T15" s="38" t="s">
        <v>157</v>
      </c>
      <c r="U15" s="38" t="s">
        <v>157</v>
      </c>
      <c r="V15" s="38" t="s">
        <v>157</v>
      </c>
      <c r="W15" s="38" t="s">
        <v>157</v>
      </c>
      <c r="X15" s="38" t="s">
        <v>157</v>
      </c>
      <c r="Y15" s="38" t="s">
        <v>157</v>
      </c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54">
        <f>SUM(S15:AT15)/Q4</f>
        <v>0</v>
      </c>
      <c r="AV15" s="38"/>
      <c r="AW15" s="38">
        <f t="shared" si="1"/>
        <v>0</v>
      </c>
      <c r="AX15" s="38">
        <f t="shared" si="7"/>
        <v>0</v>
      </c>
      <c r="AY15" s="38"/>
      <c r="AZ15" s="61" t="str">
        <f t="shared" si="2"/>
        <v>Caraballo González, Tamara</v>
      </c>
      <c r="BA15" s="104"/>
      <c r="BB15" s="97"/>
      <c r="BC15" s="97"/>
      <c r="BD15" s="97"/>
      <c r="BE15" s="97"/>
      <c r="BF15" s="97"/>
      <c r="BG15" s="97"/>
      <c r="BH15" s="81">
        <f>SUM(BA15:BG15)/M5</f>
        <v>0</v>
      </c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54">
        <f>SUM(BI15:CH15)/Q5</f>
        <v>0</v>
      </c>
      <c r="CJ15" s="38"/>
      <c r="CK15" s="38">
        <f t="shared" si="3"/>
        <v>0</v>
      </c>
      <c r="CL15" s="38"/>
      <c r="CM15" s="83"/>
      <c r="CN15" s="61" t="str">
        <f t="shared" si="4"/>
        <v>Caraballo González, Tamara</v>
      </c>
      <c r="CO15" s="67">
        <v>9.5</v>
      </c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37"/>
      <c r="DB15" s="37"/>
      <c r="DC15" s="37"/>
      <c r="DD15" s="81">
        <f>SUM(CO15:DC15)/M6</f>
        <v>0.79166666666666663</v>
      </c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54">
        <f>SUM(DE15:DY15)/Q6</f>
        <v>0</v>
      </c>
      <c r="EA15" s="38"/>
      <c r="EB15" s="38">
        <f t="shared" si="5"/>
        <v>0</v>
      </c>
      <c r="EC15" s="38"/>
      <c r="ED15" s="68"/>
      <c r="EE15" s="57" t="str">
        <f t="shared" si="6"/>
        <v>Caraballo González, Tamara</v>
      </c>
    </row>
    <row r="16" spans="1:135" s="5" customFormat="1" ht="13" customHeight="1">
      <c r="A16" s="6"/>
      <c r="B16" s="101" t="s">
        <v>118</v>
      </c>
      <c r="C16" s="72">
        <f>(R16*L4/100)+(AU16*O4/100)+(AV16*H4/100)+(AW16*G4/100)+(AX16*I4/100)+(AY16*J4/100)</f>
        <v>5.0927999999999995</v>
      </c>
      <c r="D16" s="11">
        <v>5</v>
      </c>
      <c r="E16" s="84">
        <f>(BH16*L5/100)+(CI16*O5/100)+(CJ16*H5/100)+(CK16*G5/100)+(CL16*I5/100)+(CM16*J5/100)</f>
        <v>0</v>
      </c>
      <c r="F16" s="92"/>
      <c r="G16" s="84">
        <f>(DD16*L6/100)+(DZ16*O6/100)+(EA16*H6/100)+(EB16*G6/100)+(EC16*I6/100)+(ED16*J6/100)</f>
        <v>0.66666666666666674</v>
      </c>
      <c r="H16" s="53">
        <f t="shared" si="0"/>
        <v>1.9198222222222221</v>
      </c>
      <c r="I16" s="92"/>
      <c r="J16" s="11"/>
      <c r="K16" s="94">
        <v>5.92</v>
      </c>
      <c r="L16" s="95">
        <v>6.7</v>
      </c>
      <c r="M16" s="39">
        <v>3.54</v>
      </c>
      <c r="N16" s="95">
        <v>6.55</v>
      </c>
      <c r="O16" s="95">
        <v>2.13</v>
      </c>
      <c r="P16" s="95">
        <v>1.01</v>
      </c>
      <c r="Q16" s="97">
        <v>4.79</v>
      </c>
      <c r="R16" s="81">
        <f>SUM(K16:Q16)/M4</f>
        <v>4.3771428571428572</v>
      </c>
      <c r="S16" s="40">
        <v>10</v>
      </c>
      <c r="T16" s="40">
        <v>10</v>
      </c>
      <c r="U16" s="40">
        <v>10</v>
      </c>
      <c r="V16" s="40">
        <v>10</v>
      </c>
      <c r="W16" s="40">
        <v>10</v>
      </c>
      <c r="X16" s="40">
        <v>10</v>
      </c>
      <c r="Y16" s="40">
        <v>10</v>
      </c>
      <c r="Z16" s="40">
        <v>10</v>
      </c>
      <c r="AA16" s="40">
        <v>9</v>
      </c>
      <c r="AB16" s="40">
        <v>0</v>
      </c>
      <c r="AC16" s="40">
        <v>9</v>
      </c>
      <c r="AD16" s="40">
        <v>10</v>
      </c>
      <c r="AE16" s="40">
        <v>10</v>
      </c>
      <c r="AF16" s="40">
        <v>10</v>
      </c>
      <c r="AG16" s="40"/>
      <c r="AH16" s="40">
        <v>10</v>
      </c>
      <c r="AI16" s="40">
        <v>10</v>
      </c>
      <c r="AJ16" s="40">
        <v>10</v>
      </c>
      <c r="AK16" s="40">
        <v>0</v>
      </c>
      <c r="AL16" s="40">
        <v>9</v>
      </c>
      <c r="AM16" s="40">
        <v>10</v>
      </c>
      <c r="AN16" s="40"/>
      <c r="AO16" s="40"/>
      <c r="AP16" s="40"/>
      <c r="AQ16" s="40"/>
      <c r="AR16" s="40"/>
      <c r="AS16" s="40"/>
      <c r="AT16" s="40"/>
      <c r="AU16" s="54">
        <f>SUM(S16:AT16)/Q4</f>
        <v>8.85</v>
      </c>
      <c r="AV16" s="40"/>
      <c r="AW16" s="38">
        <f t="shared" si="1"/>
        <v>8.85</v>
      </c>
      <c r="AX16" s="38">
        <f t="shared" si="7"/>
        <v>5.2717142857142854</v>
      </c>
      <c r="AY16" s="38"/>
      <c r="AZ16" s="86" t="str">
        <f t="shared" si="2"/>
        <v>Díaz González, Erica</v>
      </c>
      <c r="BA16" s="104"/>
      <c r="BB16" s="97"/>
      <c r="BC16" s="97"/>
      <c r="BD16" s="97"/>
      <c r="BE16" s="97"/>
      <c r="BF16" s="97"/>
      <c r="BG16" s="97"/>
      <c r="BH16" s="81">
        <f>SUM(BA16:BG16)/M5</f>
        <v>0</v>
      </c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54">
        <f>SUM(BI16:CH16)/Q5</f>
        <v>0</v>
      </c>
      <c r="CJ16" s="38"/>
      <c r="CK16" s="38">
        <f t="shared" si="3"/>
        <v>0</v>
      </c>
      <c r="CL16" s="40"/>
      <c r="CM16" s="88"/>
      <c r="CN16" s="86" t="str">
        <f t="shared" si="4"/>
        <v>Díaz González, Erica</v>
      </c>
      <c r="CO16" s="69">
        <v>10</v>
      </c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39"/>
      <c r="DB16" s="39"/>
      <c r="DC16" s="39"/>
      <c r="DD16" s="81">
        <f>SUM(CO16:DC16)/M6</f>
        <v>0.83333333333333337</v>
      </c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54">
        <f>SUM(DE16:DY16)/Q6</f>
        <v>0</v>
      </c>
      <c r="EA16" s="38"/>
      <c r="EB16" s="38">
        <f t="shared" si="5"/>
        <v>0</v>
      </c>
      <c r="EC16" s="40"/>
      <c r="ED16" s="70"/>
      <c r="EE16" s="57" t="str">
        <f t="shared" si="6"/>
        <v>Díaz González, Erica</v>
      </c>
    </row>
    <row r="17" spans="1:135" s="5" customFormat="1" ht="13" customHeight="1">
      <c r="A17" s="6"/>
      <c r="B17" s="101" t="s">
        <v>119</v>
      </c>
      <c r="C17" s="71">
        <f>(R17*L4/100)+(AU17*O4/100)+(AV17*H4/100)+(AW17*G4/100)+(AX17*I4/100)+(AY17*J4/100)</f>
        <v>5.0119999999999996</v>
      </c>
      <c r="D17" s="10">
        <v>4</v>
      </c>
      <c r="E17" s="53">
        <f>(BH17*L5/100)+(CI17*O5/100)+(CJ17*H5/100)+(CK17*G5/100)+(CL17*I5/100)+(CM17*J5/100)</f>
        <v>0</v>
      </c>
      <c r="F17" s="92"/>
      <c r="G17" s="53">
        <f>(DD17*L6/100)+(DZ17*O6/100)+(EA17*H6/100)+(EB17*G6/100)+(EC17*I6/100)+(ED17*J6/100)</f>
        <v>0.6333333333333333</v>
      </c>
      <c r="H17" s="53">
        <f t="shared" si="0"/>
        <v>1.8817777777777778</v>
      </c>
      <c r="I17" s="92"/>
      <c r="J17" s="10"/>
      <c r="K17" s="93">
        <v>7.47</v>
      </c>
      <c r="L17" s="95">
        <v>6.48</v>
      </c>
      <c r="M17" s="37">
        <v>2.92</v>
      </c>
      <c r="N17" s="95">
        <v>4.0199999999999996</v>
      </c>
      <c r="O17" s="95">
        <v>6.27</v>
      </c>
      <c r="P17" s="37">
        <v>3.42</v>
      </c>
      <c r="Q17" s="97">
        <v>5.32</v>
      </c>
      <c r="R17" s="81">
        <f>SUM(K17:Q17)/M4</f>
        <v>5.1285714285714281</v>
      </c>
      <c r="S17" s="38">
        <v>10</v>
      </c>
      <c r="T17" s="38">
        <v>0</v>
      </c>
      <c r="U17" s="38">
        <v>0</v>
      </c>
      <c r="V17" s="38">
        <v>10</v>
      </c>
      <c r="W17" s="38">
        <v>0</v>
      </c>
      <c r="X17" s="38">
        <v>10</v>
      </c>
      <c r="Y17" s="38">
        <v>10</v>
      </c>
      <c r="Z17" s="38">
        <v>10</v>
      </c>
      <c r="AA17" s="38">
        <v>0</v>
      </c>
      <c r="AB17" s="38">
        <v>9</v>
      </c>
      <c r="AC17" s="38">
        <v>9</v>
      </c>
      <c r="AD17" s="38">
        <v>10</v>
      </c>
      <c r="AE17" s="38">
        <v>0</v>
      </c>
      <c r="AF17" s="38">
        <v>10</v>
      </c>
      <c r="AG17" s="38"/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>
        <v>0</v>
      </c>
      <c r="AN17" s="38"/>
      <c r="AO17" s="38"/>
      <c r="AP17" s="38"/>
      <c r="AQ17" s="38"/>
      <c r="AR17" s="38"/>
      <c r="AS17" s="38"/>
      <c r="AT17" s="38"/>
      <c r="AU17" s="54">
        <f>SUM(S17:AT17)/Q4</f>
        <v>4.4000000000000004</v>
      </c>
      <c r="AV17" s="38"/>
      <c r="AW17" s="38">
        <f t="shared" si="1"/>
        <v>4.4000000000000004</v>
      </c>
      <c r="AX17" s="38">
        <f t="shared" si="7"/>
        <v>4.9828571428571422</v>
      </c>
      <c r="AY17" s="38"/>
      <c r="AZ17" s="61" t="str">
        <f t="shared" si="2"/>
        <v>Garrido Márquez, Alicia</v>
      </c>
      <c r="BA17" s="104"/>
      <c r="BB17" s="97"/>
      <c r="BC17" s="97"/>
      <c r="BD17" s="97"/>
      <c r="BE17" s="97"/>
      <c r="BF17" s="97"/>
      <c r="BG17" s="97"/>
      <c r="BH17" s="81">
        <f>SUM(BA17:BG17)/M5</f>
        <v>0</v>
      </c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54">
        <f>SUM(BI17:CH17)/Q5</f>
        <v>0</v>
      </c>
      <c r="CJ17" s="38"/>
      <c r="CK17" s="38">
        <f t="shared" si="3"/>
        <v>0</v>
      </c>
      <c r="CL17" s="38"/>
      <c r="CM17" s="83"/>
      <c r="CN17" s="61" t="str">
        <f t="shared" si="4"/>
        <v>Garrido Márquez, Alicia</v>
      </c>
      <c r="CO17" s="67">
        <v>9.5</v>
      </c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37"/>
      <c r="DB17" s="37"/>
      <c r="DC17" s="37"/>
      <c r="DD17" s="81">
        <f>SUM(CO17:DC17)/M6</f>
        <v>0.79166666666666663</v>
      </c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54">
        <f>SUM(DE17:DY17)/Q6</f>
        <v>0</v>
      </c>
      <c r="EA17" s="38"/>
      <c r="EB17" s="38">
        <f t="shared" si="5"/>
        <v>0</v>
      </c>
      <c r="EC17" s="38"/>
      <c r="ED17" s="68"/>
      <c r="EE17" s="57" t="str">
        <f t="shared" si="6"/>
        <v>Garrido Márquez, Alicia</v>
      </c>
    </row>
    <row r="18" spans="1:135" s="5" customFormat="1" ht="13" customHeight="1">
      <c r="A18" s="6"/>
      <c r="B18" s="101" t="s">
        <v>120</v>
      </c>
      <c r="C18" s="72">
        <f>(R18*L4/100)+(AU18*O4/100)+(AV18*H4/100)+(AW18*G4/100)+(AX18*I4/100)+(AY18*J4/100)</f>
        <v>3.2840000000000007</v>
      </c>
      <c r="D18" s="11">
        <v>3</v>
      </c>
      <c r="E18" s="84">
        <f>(BH18*L5/100)+(CI18*O5/100)+(CJ18*H5/100)+(CK18*G5/100)+(CL18*I5/100)+(CM18*J5/100)</f>
        <v>0</v>
      </c>
      <c r="F18" s="92"/>
      <c r="G18" s="84">
        <f>(DD18*L6/100)+(DZ18*O6/100)+(EA18*H6/100)+(EB18*G6/100)+(EC18*I6/100)+(ED18*J6/100)</f>
        <v>0.6333333333333333</v>
      </c>
      <c r="H18" s="53">
        <f t="shared" si="0"/>
        <v>1.3057777777777779</v>
      </c>
      <c r="I18" s="92"/>
      <c r="J18" s="11"/>
      <c r="K18" s="94">
        <v>7.78</v>
      </c>
      <c r="L18" s="39">
        <v>3.75</v>
      </c>
      <c r="M18" s="39">
        <v>3.54</v>
      </c>
      <c r="N18" s="95">
        <v>1.26</v>
      </c>
      <c r="O18" s="95">
        <v>3.87</v>
      </c>
      <c r="P18" s="39">
        <v>1.01</v>
      </c>
      <c r="Q18" s="97">
        <v>4.8899999999999997</v>
      </c>
      <c r="R18" s="81">
        <f>SUM(K18:Q18)/M4</f>
        <v>3.7285714285714291</v>
      </c>
      <c r="S18" s="40">
        <v>0</v>
      </c>
      <c r="T18" s="40">
        <v>0</v>
      </c>
      <c r="U18" s="40">
        <v>0</v>
      </c>
      <c r="V18" s="40">
        <v>10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0</v>
      </c>
      <c r="AE18" s="40">
        <v>0</v>
      </c>
      <c r="AF18" s="40">
        <v>0</v>
      </c>
      <c r="AG18" s="40"/>
      <c r="AH18" s="40">
        <v>0</v>
      </c>
      <c r="AI18" s="40">
        <v>0</v>
      </c>
      <c r="AJ18" s="40">
        <v>0</v>
      </c>
      <c r="AK18" s="40">
        <v>0</v>
      </c>
      <c r="AL18" s="40">
        <v>9</v>
      </c>
      <c r="AM18" s="40">
        <v>0</v>
      </c>
      <c r="AN18" s="40"/>
      <c r="AO18" s="40"/>
      <c r="AP18" s="40"/>
      <c r="AQ18" s="40"/>
      <c r="AR18" s="40"/>
      <c r="AS18" s="40"/>
      <c r="AT18" s="40"/>
      <c r="AU18" s="54">
        <f>SUM(S18:AT18)/Q4</f>
        <v>0.95</v>
      </c>
      <c r="AV18" s="40"/>
      <c r="AW18" s="38">
        <f t="shared" si="1"/>
        <v>0.95</v>
      </c>
      <c r="AX18" s="38">
        <f t="shared" si="7"/>
        <v>3.1728571428571435</v>
      </c>
      <c r="AY18" s="38"/>
      <c r="AZ18" s="86" t="str">
        <f t="shared" si="2"/>
        <v>Larios Rodríguez, Ángela</v>
      </c>
      <c r="BA18" s="104"/>
      <c r="BB18" s="97"/>
      <c r="BC18" s="97"/>
      <c r="BD18" s="97"/>
      <c r="BE18" s="97"/>
      <c r="BF18" s="97"/>
      <c r="BG18" s="97"/>
      <c r="BH18" s="81">
        <f>SUM(BA18:BG18)/M5</f>
        <v>0</v>
      </c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54">
        <f>SUM(BI18:CH18)/Q5</f>
        <v>0</v>
      </c>
      <c r="CJ18" s="38"/>
      <c r="CK18" s="38">
        <f t="shared" si="3"/>
        <v>0</v>
      </c>
      <c r="CL18" s="40"/>
      <c r="CM18" s="88"/>
      <c r="CN18" s="86" t="str">
        <f t="shared" si="4"/>
        <v>Larios Rodríguez, Ángela</v>
      </c>
      <c r="CO18" s="69">
        <v>9.5</v>
      </c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39"/>
      <c r="DB18" s="39"/>
      <c r="DC18" s="39"/>
      <c r="DD18" s="81">
        <f>SUM(CO18:DC18)/M6</f>
        <v>0.79166666666666663</v>
      </c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54">
        <f>SUM(DE18:DY18)/Q6</f>
        <v>0</v>
      </c>
      <c r="EA18" s="38"/>
      <c r="EB18" s="38">
        <f t="shared" si="5"/>
        <v>0</v>
      </c>
      <c r="EC18" s="40"/>
      <c r="ED18" s="70"/>
      <c r="EE18" s="57" t="str">
        <f t="shared" si="6"/>
        <v>Larios Rodríguez, Ángela</v>
      </c>
    </row>
    <row r="19" spans="1:135" s="5" customFormat="1" ht="13" customHeight="1">
      <c r="A19" s="6"/>
      <c r="B19" s="101" t="s">
        <v>121</v>
      </c>
      <c r="C19" s="71">
        <f>(R19*L4/100)+(AU19*O4/100)+(AV19*H4/100)+(AW19*G4/100)+(AX19*I4/100)+(AY19*J4/100)</f>
        <v>0</v>
      </c>
      <c r="D19" s="10">
        <v>1</v>
      </c>
      <c r="E19" s="53">
        <f>(BH19*L5/100)+(CI19*O5/100)+(CJ19*H5/100)+(CK19*G5/100)+(CL19*I5/100)+(CM19*J5/100)</f>
        <v>0</v>
      </c>
      <c r="F19" s="92"/>
      <c r="G19" s="53">
        <f>(DD19*L6/100)+(DZ19*O6/100)+(EA19*H6/100)+(EB19*G6/100)+(EC19*I6/100)+(ED19*J6/100)</f>
        <v>0.6333333333333333</v>
      </c>
      <c r="H19" s="53">
        <f t="shared" si="0"/>
        <v>0.21111111111111111</v>
      </c>
      <c r="I19" s="92"/>
      <c r="J19" s="10"/>
      <c r="K19" s="93" t="s">
        <v>40</v>
      </c>
      <c r="L19" s="37" t="s">
        <v>76</v>
      </c>
      <c r="M19" s="37" t="s">
        <v>186</v>
      </c>
      <c r="N19" s="37" t="s">
        <v>186</v>
      </c>
      <c r="O19" s="37" t="s">
        <v>186</v>
      </c>
      <c r="P19" s="37" t="s">
        <v>183</v>
      </c>
      <c r="Q19" s="97"/>
      <c r="R19" s="81">
        <f>SUM(K19:Q19)/M4</f>
        <v>0</v>
      </c>
      <c r="S19" s="38" t="s">
        <v>157</v>
      </c>
      <c r="T19" s="38" t="s">
        <v>157</v>
      </c>
      <c r="U19" s="38" t="s">
        <v>157</v>
      </c>
      <c r="V19" s="38" t="s">
        <v>157</v>
      </c>
      <c r="W19" s="38" t="s">
        <v>157</v>
      </c>
      <c r="X19" s="38" t="s">
        <v>157</v>
      </c>
      <c r="Y19" s="38" t="s">
        <v>157</v>
      </c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54">
        <f>SUM(S19:AT19)/Q4</f>
        <v>0</v>
      </c>
      <c r="AV19" s="38"/>
      <c r="AW19" s="38">
        <f t="shared" si="1"/>
        <v>0</v>
      </c>
      <c r="AX19" s="38">
        <f t="shared" si="7"/>
        <v>0</v>
      </c>
      <c r="AY19" s="38"/>
      <c r="AZ19" s="61" t="str">
        <f t="shared" si="2"/>
        <v>López Seco, Cristian</v>
      </c>
      <c r="BA19" s="104"/>
      <c r="BB19" s="97"/>
      <c r="BC19" s="97"/>
      <c r="BD19" s="97"/>
      <c r="BE19" s="97"/>
      <c r="BF19" s="97"/>
      <c r="BG19" s="97"/>
      <c r="BH19" s="81">
        <f>SUM(BA19:BG19)/M5</f>
        <v>0</v>
      </c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54">
        <f>SUM(BI19:CH19)/Q5</f>
        <v>0</v>
      </c>
      <c r="CJ19" s="38"/>
      <c r="CK19" s="38">
        <f t="shared" si="3"/>
        <v>0</v>
      </c>
      <c r="CL19" s="38"/>
      <c r="CM19" s="83"/>
      <c r="CN19" s="61" t="str">
        <f t="shared" si="4"/>
        <v>López Seco, Cristian</v>
      </c>
      <c r="CO19" s="67">
        <v>9.5</v>
      </c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37"/>
      <c r="DB19" s="37"/>
      <c r="DC19" s="37"/>
      <c r="DD19" s="81">
        <f>SUM(CO19:DC19)/M6</f>
        <v>0.79166666666666663</v>
      </c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54">
        <f>SUM(DE19:DY19)/Q6</f>
        <v>0</v>
      </c>
      <c r="EA19" s="38"/>
      <c r="EB19" s="38">
        <f t="shared" si="5"/>
        <v>0</v>
      </c>
      <c r="EC19" s="38"/>
      <c r="ED19" s="68"/>
      <c r="EE19" s="57" t="str">
        <f t="shared" si="6"/>
        <v>López Seco, Cristian</v>
      </c>
    </row>
    <row r="20" spans="1:135" s="5" customFormat="1" ht="13" customHeight="1">
      <c r="A20" s="6"/>
      <c r="B20" s="101" t="s">
        <v>122</v>
      </c>
      <c r="C20" s="72">
        <f>(R20*L4/100)+(AU20*O4/100)+(AV20*H4/100)+(AW20*G4/100)+(AX20*I4/100)+(AY20*J4/100)</f>
        <v>8.4956000000000014</v>
      </c>
      <c r="D20" s="11">
        <v>9</v>
      </c>
      <c r="E20" s="84">
        <f>(BH20*L5/100)+(CI20*O5/100)+(CJ20*H5/100)+(CK20*G5/100)+(CL20*I5/100)+(CM20*J5/100)</f>
        <v>0</v>
      </c>
      <c r="F20" s="92"/>
      <c r="G20" s="84">
        <f>(DD20*L6/100)+(DZ20*O6/100)+(EA20*H6/100)+(EB20*G6/100)+(EC20*I6/100)+(ED20*J6/100)</f>
        <v>0.6</v>
      </c>
      <c r="H20" s="53">
        <f t="shared" si="0"/>
        <v>3.0318666666666672</v>
      </c>
      <c r="I20" s="92"/>
      <c r="J20" s="11"/>
      <c r="K20" s="94">
        <v>6.97</v>
      </c>
      <c r="L20" s="95">
        <v>9.5500000000000007</v>
      </c>
      <c r="M20" s="39">
        <v>8.1300000000000008</v>
      </c>
      <c r="N20" s="95">
        <v>10</v>
      </c>
      <c r="O20" s="95">
        <v>7.2</v>
      </c>
      <c r="P20" s="95">
        <v>8.86</v>
      </c>
      <c r="Q20" s="97">
        <v>7.02</v>
      </c>
      <c r="R20" s="81">
        <f>SUM(K20:Q20)/M4</f>
        <v>8.2471428571428582</v>
      </c>
      <c r="S20" s="40">
        <v>10</v>
      </c>
      <c r="T20" s="40">
        <v>10</v>
      </c>
      <c r="U20" s="40">
        <v>10</v>
      </c>
      <c r="V20" s="40">
        <v>10</v>
      </c>
      <c r="W20" s="40">
        <v>10</v>
      </c>
      <c r="X20" s="40">
        <v>10</v>
      </c>
      <c r="Y20" s="40">
        <v>10</v>
      </c>
      <c r="Z20" s="40">
        <v>10</v>
      </c>
      <c r="AA20" s="40">
        <v>9</v>
      </c>
      <c r="AB20" s="40">
        <v>9</v>
      </c>
      <c r="AC20" s="40">
        <v>9</v>
      </c>
      <c r="AD20" s="40">
        <v>10</v>
      </c>
      <c r="AE20" s="40">
        <v>10</v>
      </c>
      <c r="AF20" s="40">
        <v>10</v>
      </c>
      <c r="AG20" s="40"/>
      <c r="AH20" s="40">
        <v>10</v>
      </c>
      <c r="AI20" s="40">
        <v>10</v>
      </c>
      <c r="AJ20" s="40">
        <v>10</v>
      </c>
      <c r="AK20" s="40">
        <v>10</v>
      </c>
      <c r="AL20" s="40">
        <v>9</v>
      </c>
      <c r="AM20" s="40">
        <v>10</v>
      </c>
      <c r="AN20" s="40"/>
      <c r="AO20" s="40"/>
      <c r="AP20" s="40"/>
      <c r="AQ20" s="40"/>
      <c r="AR20" s="40"/>
      <c r="AS20" s="40"/>
      <c r="AT20" s="40"/>
      <c r="AU20" s="54">
        <f>SUM(S20:AT20)/Q4</f>
        <v>9.8000000000000007</v>
      </c>
      <c r="AV20" s="40"/>
      <c r="AW20" s="38">
        <f t="shared" si="1"/>
        <v>9.8000000000000007</v>
      </c>
      <c r="AX20" s="38">
        <f t="shared" si="7"/>
        <v>8.5577142857142867</v>
      </c>
      <c r="AY20" s="38"/>
      <c r="AZ20" s="86" t="str">
        <f t="shared" si="2"/>
        <v>Mayolín Díaz, Ainoa</v>
      </c>
      <c r="BA20" s="104"/>
      <c r="BB20" s="97"/>
      <c r="BC20" s="97"/>
      <c r="BD20" s="97"/>
      <c r="BE20" s="97"/>
      <c r="BF20" s="97"/>
      <c r="BG20" s="97"/>
      <c r="BH20" s="81">
        <f>SUM(BA20:BG20)/M5</f>
        <v>0</v>
      </c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54">
        <f>SUM(BI20:CH20)/Q5</f>
        <v>0</v>
      </c>
      <c r="CJ20" s="38"/>
      <c r="CK20" s="38">
        <f t="shared" si="3"/>
        <v>0</v>
      </c>
      <c r="CL20" s="40"/>
      <c r="CM20" s="88"/>
      <c r="CN20" s="86" t="str">
        <f t="shared" si="4"/>
        <v>Mayolín Díaz, Ainoa</v>
      </c>
      <c r="CO20" s="69">
        <v>9</v>
      </c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39"/>
      <c r="DB20" s="39"/>
      <c r="DC20" s="39"/>
      <c r="DD20" s="81">
        <f>SUM(CO20:DC20)/M6</f>
        <v>0.75</v>
      </c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54">
        <f>SUM(DE20:DY20)/Q6</f>
        <v>0</v>
      </c>
      <c r="EA20" s="38"/>
      <c r="EB20" s="38">
        <f t="shared" si="5"/>
        <v>0</v>
      </c>
      <c r="EC20" s="40"/>
      <c r="ED20" s="70"/>
      <c r="EE20" s="57" t="str">
        <f t="shared" si="6"/>
        <v>Mayolín Díaz, Ainoa</v>
      </c>
    </row>
    <row r="21" spans="1:135" s="5" customFormat="1" ht="13" customHeight="1">
      <c r="A21" s="6"/>
      <c r="B21" s="101" t="s">
        <v>123</v>
      </c>
      <c r="C21" s="71">
        <f>(R21*L4/100)+(AU21*O4/100)+(AV21*H4/100)+(AW21*G4/100)+(AX21*I4/100)+(AY21*J4/100)</f>
        <v>5.1335999999999995</v>
      </c>
      <c r="D21" s="10">
        <v>4</v>
      </c>
      <c r="E21" s="53">
        <f>(BH21*L5/100)+(CI21*O5/100)+(CJ21*H5/100)+(CK21*G5/100)+(CL21*I5/100)+(CM21*J5/100)</f>
        <v>0</v>
      </c>
      <c r="F21" s="92"/>
      <c r="G21" s="53">
        <f>(DD21*L6/100)+(DZ21*O6/100)+(EA21*H6/100)+(EB21*G6/100)+(EC21*I6/100)+(ED21*J6/100)</f>
        <v>0.66666666666666674</v>
      </c>
      <c r="H21" s="53">
        <f t="shared" si="0"/>
        <v>1.9334222222222222</v>
      </c>
      <c r="I21" s="92"/>
      <c r="J21" s="10"/>
      <c r="K21" s="93">
        <v>7.01</v>
      </c>
      <c r="L21" s="37">
        <v>6.82</v>
      </c>
      <c r="M21" s="37">
        <v>7.6</v>
      </c>
      <c r="N21" s="95">
        <v>3.96</v>
      </c>
      <c r="O21" s="95">
        <v>4.53</v>
      </c>
      <c r="P21" s="37">
        <v>0</v>
      </c>
      <c r="Q21" s="97">
        <v>7.66</v>
      </c>
      <c r="R21" s="81">
        <f>SUM(K21:Q21)/M4</f>
        <v>5.3685714285714283</v>
      </c>
      <c r="S21" s="38">
        <v>10</v>
      </c>
      <c r="T21" s="38">
        <v>10</v>
      </c>
      <c r="U21" s="38">
        <v>0</v>
      </c>
      <c r="V21" s="38">
        <v>10</v>
      </c>
      <c r="W21" s="38">
        <v>0</v>
      </c>
      <c r="X21" s="38">
        <v>10</v>
      </c>
      <c r="Y21" s="38">
        <v>10</v>
      </c>
      <c r="Z21" s="38">
        <v>0</v>
      </c>
      <c r="AA21" s="38">
        <v>0</v>
      </c>
      <c r="AB21" s="38">
        <v>0</v>
      </c>
      <c r="AC21" s="38">
        <v>8</v>
      </c>
      <c r="AD21" s="38">
        <v>10</v>
      </c>
      <c r="AE21" s="38">
        <v>0</v>
      </c>
      <c r="AF21" s="38">
        <v>0</v>
      </c>
      <c r="AG21" s="38"/>
      <c r="AH21" s="38">
        <v>10</v>
      </c>
      <c r="AI21" s="38">
        <v>0</v>
      </c>
      <c r="AJ21" s="38">
        <v>0</v>
      </c>
      <c r="AK21" s="38">
        <v>0</v>
      </c>
      <c r="AL21" s="38">
        <v>0</v>
      </c>
      <c r="AM21" s="38">
        <v>0</v>
      </c>
      <c r="AN21" s="38"/>
      <c r="AO21" s="38"/>
      <c r="AP21" s="38"/>
      <c r="AQ21" s="38"/>
      <c r="AR21" s="38"/>
      <c r="AS21" s="38"/>
      <c r="AT21" s="38"/>
      <c r="AU21" s="54">
        <f>SUM(S21:AT21)/Q4</f>
        <v>3.9</v>
      </c>
      <c r="AV21" s="38"/>
      <c r="AW21" s="38">
        <f t="shared" si="1"/>
        <v>3.9</v>
      </c>
      <c r="AX21" s="38">
        <f t="shared" si="7"/>
        <v>5.0748571428571427</v>
      </c>
      <c r="AY21" s="38"/>
      <c r="AZ21" s="61" t="str">
        <f t="shared" si="2"/>
        <v>Muñoz Ramírez, Joaquín Manuel</v>
      </c>
      <c r="BA21" s="104"/>
      <c r="BB21" s="97"/>
      <c r="BC21" s="97"/>
      <c r="BD21" s="97"/>
      <c r="BE21" s="97"/>
      <c r="BF21" s="97"/>
      <c r="BG21" s="97"/>
      <c r="BH21" s="81">
        <f>SUM(BA21:BG21)/M5</f>
        <v>0</v>
      </c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54">
        <f>SUM(BI21:CH21)/Q5</f>
        <v>0</v>
      </c>
      <c r="CJ21" s="38"/>
      <c r="CK21" s="38">
        <f t="shared" si="3"/>
        <v>0</v>
      </c>
      <c r="CL21" s="38"/>
      <c r="CM21" s="83"/>
      <c r="CN21" s="61" t="str">
        <f t="shared" si="4"/>
        <v>Muñoz Ramírez, Joaquín Manuel</v>
      </c>
      <c r="CO21" s="67">
        <v>10</v>
      </c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37"/>
      <c r="DB21" s="37"/>
      <c r="DC21" s="37"/>
      <c r="DD21" s="81">
        <f>SUM(CO21:DC21)/M6</f>
        <v>0.83333333333333337</v>
      </c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54">
        <f>SUM(DE21:DY21)/Q6</f>
        <v>0</v>
      </c>
      <c r="EA21" s="38"/>
      <c r="EB21" s="38">
        <f t="shared" si="5"/>
        <v>0</v>
      </c>
      <c r="EC21" s="38"/>
      <c r="ED21" s="68"/>
      <c r="EE21" s="57" t="str">
        <f t="shared" si="6"/>
        <v>Muñoz Ramírez, Joaquín Manuel</v>
      </c>
    </row>
    <row r="22" spans="1:135" s="5" customFormat="1" ht="13" customHeight="1">
      <c r="A22" s="6"/>
      <c r="B22" s="101" t="s">
        <v>124</v>
      </c>
      <c r="C22" s="72">
        <f>(R22*L4/100)+(AU22*O4/100)+(AV22*H4/100)+(AW22*G4/100)+(AX22*I4/100)+(AY22*J4/100)</f>
        <v>2.9515999999999996</v>
      </c>
      <c r="D22" s="11">
        <v>3</v>
      </c>
      <c r="E22" s="84">
        <f>(BH22*L5/100)+(CI22*O5/100)+(CJ22*H5/100)+(CK22*G5/100)+(CL22*I5/100)+(CM22*J5/100)</f>
        <v>0</v>
      </c>
      <c r="F22" s="92"/>
      <c r="G22" s="84">
        <f>(DD22*L6/100)+(DZ22*O6/100)+(EA22*H6/100)+(EB22*G6/100)+(EC22*I6/100)+(ED22*J6/100)</f>
        <v>0.4</v>
      </c>
      <c r="H22" s="53">
        <f t="shared" si="0"/>
        <v>1.1171999999999997</v>
      </c>
      <c r="I22" s="92"/>
      <c r="J22" s="11"/>
      <c r="K22" s="94">
        <v>0</v>
      </c>
      <c r="L22" s="39">
        <v>6.82</v>
      </c>
      <c r="M22" s="39">
        <v>3.85</v>
      </c>
      <c r="N22" s="39">
        <v>2.42</v>
      </c>
      <c r="O22" s="39">
        <v>5.6</v>
      </c>
      <c r="P22" s="97">
        <v>1.52</v>
      </c>
      <c r="Q22" s="97">
        <v>3.72</v>
      </c>
      <c r="R22" s="81">
        <f>SUM(K22:Q22)/M4</f>
        <v>3.4185714285714282</v>
      </c>
      <c r="S22" s="40">
        <v>10</v>
      </c>
      <c r="T22" s="40">
        <v>0</v>
      </c>
      <c r="U22" s="40">
        <v>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/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/>
      <c r="AO22" s="40"/>
      <c r="AP22" s="40"/>
      <c r="AQ22" s="40"/>
      <c r="AR22" s="40"/>
      <c r="AS22" s="40"/>
      <c r="AT22" s="40"/>
      <c r="AU22" s="54">
        <f>SUM(S22:AT22)/Q4</f>
        <v>0.5</v>
      </c>
      <c r="AV22" s="40"/>
      <c r="AW22" s="38">
        <f t="shared" si="1"/>
        <v>0.5</v>
      </c>
      <c r="AX22" s="38">
        <f t="shared" si="7"/>
        <v>2.834857142857143</v>
      </c>
      <c r="AY22" s="38"/>
      <c r="AZ22" s="86" t="str">
        <f t="shared" si="2"/>
        <v>Núñez Román, Estrella</v>
      </c>
      <c r="BA22" s="104"/>
      <c r="BB22" s="97"/>
      <c r="BC22" s="97"/>
      <c r="BD22" s="97"/>
      <c r="BE22" s="97"/>
      <c r="BF22" s="97"/>
      <c r="BG22" s="97"/>
      <c r="BH22" s="81">
        <f>SUM(BA22:BG22)/M5</f>
        <v>0</v>
      </c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54">
        <f>SUM(BI22:CH22)/Q5</f>
        <v>0</v>
      </c>
      <c r="CJ22" s="38"/>
      <c r="CK22" s="38">
        <f t="shared" si="3"/>
        <v>0</v>
      </c>
      <c r="CL22" s="40"/>
      <c r="CM22" s="88"/>
      <c r="CN22" s="86" t="str">
        <f t="shared" si="4"/>
        <v>Núñez Román, Estrella</v>
      </c>
      <c r="CO22" s="69">
        <v>6</v>
      </c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39"/>
      <c r="DB22" s="39"/>
      <c r="DC22" s="39"/>
      <c r="DD22" s="81">
        <f>SUM(CO22:DC22)/M6</f>
        <v>0.5</v>
      </c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54">
        <f>SUM(DE22:DY22)/Q6</f>
        <v>0</v>
      </c>
      <c r="EA22" s="38"/>
      <c r="EB22" s="38">
        <f t="shared" si="5"/>
        <v>0</v>
      </c>
      <c r="EC22" s="40"/>
      <c r="ED22" s="70"/>
      <c r="EE22" s="57" t="str">
        <f t="shared" si="6"/>
        <v>Núñez Román, Estrella</v>
      </c>
    </row>
    <row r="23" spans="1:135" s="5" customFormat="1" ht="13" customHeight="1">
      <c r="A23" s="6"/>
      <c r="B23" s="101" t="s">
        <v>125</v>
      </c>
      <c r="C23" s="71">
        <f>(R23*L4/100)+(AU23*O4/100)+(AV23*H4/100)+(AW23*G4/100)+(AX23*I4/100)+(AY23*J4/100)</f>
        <v>5.9872000000000005</v>
      </c>
      <c r="D23" s="10">
        <v>6</v>
      </c>
      <c r="E23" s="53">
        <f>(BH23*L5/100)+(CI23*O5/100)+(CJ23*H5/100)+(CK23*G5/100)+(CL23*I5/100)+(CM23*J5/100)</f>
        <v>0</v>
      </c>
      <c r="F23" s="92"/>
      <c r="G23" s="53">
        <f>(DD23*L6/100)+(DZ23*O6/100)+(EA23*H6/100)+(EB23*G6/100)+(EC23*I6/100)+(ED23*J6/100)</f>
        <v>0.53333333333333333</v>
      </c>
      <c r="H23" s="53">
        <f t="shared" si="0"/>
        <v>2.1735111111111114</v>
      </c>
      <c r="I23" s="92"/>
      <c r="J23" s="10"/>
      <c r="K23" s="93">
        <v>7.15</v>
      </c>
      <c r="L23" s="95">
        <v>6.36</v>
      </c>
      <c r="M23" s="37">
        <v>5</v>
      </c>
      <c r="N23" s="95">
        <v>4.25</v>
      </c>
      <c r="O23" s="95">
        <v>6.4</v>
      </c>
      <c r="P23" s="95">
        <v>2.66</v>
      </c>
      <c r="Q23" s="97">
        <v>8.94</v>
      </c>
      <c r="R23" s="81">
        <f>SUM(K23:Q23)/M4</f>
        <v>5.8228571428571438</v>
      </c>
      <c r="S23" s="38">
        <v>10</v>
      </c>
      <c r="T23" s="38">
        <v>10</v>
      </c>
      <c r="U23" s="38">
        <v>10</v>
      </c>
      <c r="V23" s="38">
        <v>10</v>
      </c>
      <c r="W23" s="38">
        <v>0</v>
      </c>
      <c r="X23" s="38">
        <v>10</v>
      </c>
      <c r="Y23" s="38">
        <v>10</v>
      </c>
      <c r="Z23" s="38">
        <v>0</v>
      </c>
      <c r="AA23" s="38">
        <v>0</v>
      </c>
      <c r="AB23" s="38">
        <v>9</v>
      </c>
      <c r="AC23" s="38">
        <v>9</v>
      </c>
      <c r="AD23" s="38">
        <v>10</v>
      </c>
      <c r="AE23" s="38">
        <v>0</v>
      </c>
      <c r="AF23" s="38">
        <v>10</v>
      </c>
      <c r="AG23" s="38"/>
      <c r="AH23" s="38">
        <v>0</v>
      </c>
      <c r="AI23" s="38">
        <v>10</v>
      </c>
      <c r="AJ23" s="38">
        <v>10</v>
      </c>
      <c r="AK23" s="38">
        <v>0</v>
      </c>
      <c r="AL23" s="38">
        <v>9</v>
      </c>
      <c r="AM23" s="38">
        <v>10</v>
      </c>
      <c r="AN23" s="38"/>
      <c r="AO23" s="38"/>
      <c r="AP23" s="38"/>
      <c r="AQ23" s="38"/>
      <c r="AR23" s="38"/>
      <c r="AS23" s="38"/>
      <c r="AT23" s="38"/>
      <c r="AU23" s="54">
        <f>SUM(S23:AT23)/Q4</f>
        <v>6.85</v>
      </c>
      <c r="AV23" s="38"/>
      <c r="AW23" s="38">
        <f t="shared" si="1"/>
        <v>6.85</v>
      </c>
      <c r="AX23" s="38">
        <f t="shared" si="7"/>
        <v>6.0282857142857154</v>
      </c>
      <c r="AY23" s="38"/>
      <c r="AZ23" s="61" t="str">
        <f t="shared" si="2"/>
        <v>Ortega Rodríguez, María</v>
      </c>
      <c r="BA23" s="104"/>
      <c r="BB23" s="97"/>
      <c r="BC23" s="97"/>
      <c r="BD23" s="97"/>
      <c r="BE23" s="97"/>
      <c r="BF23" s="97"/>
      <c r="BG23" s="97"/>
      <c r="BH23" s="81">
        <f>SUM(BA23:BG23)/M5</f>
        <v>0</v>
      </c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54">
        <f>SUM(BI23:CH23)/Q5</f>
        <v>0</v>
      </c>
      <c r="CJ23" s="38"/>
      <c r="CK23" s="38">
        <f t="shared" si="3"/>
        <v>0</v>
      </c>
      <c r="CL23" s="38"/>
      <c r="CM23" s="83"/>
      <c r="CN23" s="61" t="str">
        <f t="shared" si="4"/>
        <v>Ortega Rodríguez, María</v>
      </c>
      <c r="CO23" s="67">
        <v>8</v>
      </c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37"/>
      <c r="DB23" s="37"/>
      <c r="DC23" s="37"/>
      <c r="DD23" s="81">
        <f>SUM(CO23:DC23)/M6</f>
        <v>0.66666666666666663</v>
      </c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54">
        <f>SUM(DE23:DY23)/Q6</f>
        <v>0</v>
      </c>
      <c r="EA23" s="38"/>
      <c r="EB23" s="38">
        <f t="shared" si="5"/>
        <v>0</v>
      </c>
      <c r="EC23" s="38"/>
      <c r="ED23" s="68"/>
      <c r="EE23" s="57" t="str">
        <f t="shared" si="6"/>
        <v>Ortega Rodríguez, María</v>
      </c>
    </row>
    <row r="24" spans="1:135" s="5" customFormat="1" ht="13" customHeight="1">
      <c r="A24" s="6"/>
      <c r="B24" s="101" t="s">
        <v>126</v>
      </c>
      <c r="C24" s="72">
        <f>(R24*L4/100)+(AU24*O4/100)+(AV24*H4/100)+(AW24*G4/100)+(AX24*I4/100)+(AY24*J4/100)</f>
        <v>5.5371999999999995</v>
      </c>
      <c r="D24" s="11">
        <v>6</v>
      </c>
      <c r="E24" s="84">
        <f>(BH24*L5/100)+(CI24*O5/100)+(CJ24*H5/100)+(CK24*G5/100)+(CL24*I5/100)+(CM24*J5/100)</f>
        <v>0</v>
      </c>
      <c r="F24" s="92"/>
      <c r="G24" s="84">
        <f>(DD24*L6/100)+(DZ24*O6/100)+(EA24*H6/100)+(EB24*G6/100)+(EC24*I6/100)+(ED24*J6/100)</f>
        <v>0.5</v>
      </c>
      <c r="H24" s="53">
        <f t="shared" si="0"/>
        <v>2.0124</v>
      </c>
      <c r="I24" s="92"/>
      <c r="J24" s="11"/>
      <c r="K24" s="94">
        <v>7.49</v>
      </c>
      <c r="L24" s="95">
        <v>4.8899999999999997</v>
      </c>
      <c r="M24" s="39">
        <v>4.58</v>
      </c>
      <c r="N24" s="95">
        <v>7.2</v>
      </c>
      <c r="O24" s="95">
        <v>8.1300000000000008</v>
      </c>
      <c r="P24" s="95">
        <v>3.92</v>
      </c>
      <c r="Q24" s="97">
        <v>6.6</v>
      </c>
      <c r="R24" s="81">
        <f>SUM(K24:Q24)/M4</f>
        <v>6.1157142857142857</v>
      </c>
      <c r="S24" s="40">
        <v>10</v>
      </c>
      <c r="T24" s="40">
        <v>0</v>
      </c>
      <c r="U24" s="40">
        <v>10</v>
      </c>
      <c r="V24" s="40">
        <v>0</v>
      </c>
      <c r="W24" s="40">
        <v>0</v>
      </c>
      <c r="X24" s="40">
        <v>0</v>
      </c>
      <c r="Y24" s="40">
        <v>0</v>
      </c>
      <c r="Z24" s="40">
        <v>10</v>
      </c>
      <c r="AA24" s="40">
        <v>0</v>
      </c>
      <c r="AB24" s="40">
        <v>0</v>
      </c>
      <c r="AC24" s="40">
        <v>0</v>
      </c>
      <c r="AD24" s="40">
        <v>0</v>
      </c>
      <c r="AE24" s="40">
        <v>0</v>
      </c>
      <c r="AF24" s="40">
        <v>10</v>
      </c>
      <c r="AG24" s="40"/>
      <c r="AH24" s="40">
        <v>0</v>
      </c>
      <c r="AI24" s="40">
        <v>0</v>
      </c>
      <c r="AJ24" s="40">
        <v>10</v>
      </c>
      <c r="AK24" s="40">
        <v>0</v>
      </c>
      <c r="AL24" s="40">
        <v>0</v>
      </c>
      <c r="AM24" s="40">
        <v>0</v>
      </c>
      <c r="AN24" s="40"/>
      <c r="AO24" s="40"/>
      <c r="AP24" s="40"/>
      <c r="AQ24" s="40"/>
      <c r="AR24" s="40"/>
      <c r="AS24" s="40"/>
      <c r="AT24" s="40"/>
      <c r="AU24" s="54">
        <f>SUM(S24:AT24)/Q4</f>
        <v>2.5</v>
      </c>
      <c r="AV24" s="40"/>
      <c r="AW24" s="38">
        <f t="shared" si="1"/>
        <v>2.5</v>
      </c>
      <c r="AX24" s="38">
        <f t="shared" si="7"/>
        <v>5.3925714285714292</v>
      </c>
      <c r="AY24" s="38"/>
      <c r="AZ24" s="86" t="str">
        <f t="shared" si="2"/>
        <v>Partida Crespo, Alejandro</v>
      </c>
      <c r="BA24" s="104"/>
      <c r="BB24" s="97"/>
      <c r="BC24" s="97"/>
      <c r="BD24" s="97"/>
      <c r="BE24" s="97"/>
      <c r="BF24" s="97"/>
      <c r="BG24" s="97"/>
      <c r="BH24" s="81">
        <f>SUM(BA24:BG24)/M5</f>
        <v>0</v>
      </c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54">
        <f>SUM(BI24:CH24)/Q5</f>
        <v>0</v>
      </c>
      <c r="CJ24" s="38"/>
      <c r="CK24" s="38">
        <f t="shared" si="3"/>
        <v>0</v>
      </c>
      <c r="CL24" s="40"/>
      <c r="CM24" s="88"/>
      <c r="CN24" s="86" t="str">
        <f t="shared" si="4"/>
        <v>Partida Crespo, Alejandro</v>
      </c>
      <c r="CO24" s="69">
        <v>7.5</v>
      </c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39"/>
      <c r="DB24" s="39"/>
      <c r="DC24" s="39"/>
      <c r="DD24" s="81">
        <f>SUM(CO24:DC24)/M6</f>
        <v>0.625</v>
      </c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54">
        <f>SUM(DE24:DY24)/Q6</f>
        <v>0</v>
      </c>
      <c r="EA24" s="38"/>
      <c r="EB24" s="38">
        <f t="shared" si="5"/>
        <v>0</v>
      </c>
      <c r="EC24" s="40"/>
      <c r="ED24" s="70"/>
      <c r="EE24" s="57" t="str">
        <f t="shared" si="6"/>
        <v>Partida Crespo, Alejandro</v>
      </c>
    </row>
    <row r="25" spans="1:135" s="5" customFormat="1" ht="13" customHeight="1">
      <c r="A25" s="6"/>
      <c r="B25" s="101" t="s">
        <v>127</v>
      </c>
      <c r="C25" s="71">
        <f>(R25*L4/100)+(AU25*O4/100)+(AV25*H4/100)+(AW25*G4/100)+(AX25*I4/100)+(AY25*J4/100)</f>
        <v>7.1627999999999998</v>
      </c>
      <c r="D25" s="10">
        <v>7</v>
      </c>
      <c r="E25" s="53">
        <f>(BH25*L5/100)+(CI25*O5/100)+(CJ25*H5/100)+(CK25*G5/100)+(CL25*I5/100)+(CM25*J5/100)</f>
        <v>0</v>
      </c>
      <c r="F25" s="92"/>
      <c r="G25" s="53">
        <f>(DD25*L6/100)+(DZ25*O6/100)+(EA25*H6/100)+(EB25*G6/100)+(EC25*I6/100)+(ED25*J6/100)</f>
        <v>0.6333333333333333</v>
      </c>
      <c r="H25" s="53">
        <f t="shared" si="0"/>
        <v>2.5987111111111112</v>
      </c>
      <c r="I25" s="92"/>
      <c r="J25" s="10"/>
      <c r="K25" s="93">
        <v>8.19</v>
      </c>
      <c r="L25" s="95">
        <v>8.86</v>
      </c>
      <c r="M25" s="37">
        <v>7.19</v>
      </c>
      <c r="N25" s="95">
        <v>10</v>
      </c>
      <c r="O25" s="95" t="s">
        <v>190</v>
      </c>
      <c r="P25" s="95">
        <v>4.68</v>
      </c>
      <c r="Q25" s="97">
        <v>7.77</v>
      </c>
      <c r="R25" s="81">
        <f>SUM(K25:Q25)/M4</f>
        <v>6.67</v>
      </c>
      <c r="S25" s="38">
        <v>10</v>
      </c>
      <c r="T25" s="38">
        <v>10</v>
      </c>
      <c r="U25" s="38">
        <v>10</v>
      </c>
      <c r="V25" s="38">
        <v>10</v>
      </c>
      <c r="W25" s="38">
        <v>10</v>
      </c>
      <c r="X25" s="38">
        <v>10</v>
      </c>
      <c r="Y25" s="38">
        <v>10</v>
      </c>
      <c r="Z25" s="38">
        <v>10</v>
      </c>
      <c r="AA25" s="38">
        <v>9</v>
      </c>
      <c r="AB25" s="38">
        <v>9</v>
      </c>
      <c r="AC25" s="38">
        <v>8</v>
      </c>
      <c r="AD25" s="38">
        <v>10</v>
      </c>
      <c r="AE25" s="38">
        <v>10</v>
      </c>
      <c r="AF25" s="38">
        <v>10</v>
      </c>
      <c r="AG25" s="38"/>
      <c r="AH25" s="38">
        <v>10</v>
      </c>
      <c r="AI25" s="38">
        <v>10</v>
      </c>
      <c r="AJ25" s="38">
        <v>10</v>
      </c>
      <c r="AK25" s="38">
        <v>10</v>
      </c>
      <c r="AL25" s="38">
        <v>9</v>
      </c>
      <c r="AM25" s="38">
        <v>10</v>
      </c>
      <c r="AN25" s="38"/>
      <c r="AO25" s="38"/>
      <c r="AP25" s="38"/>
      <c r="AQ25" s="38"/>
      <c r="AR25" s="38"/>
      <c r="AS25" s="38"/>
      <c r="AT25" s="38"/>
      <c r="AU25" s="54">
        <f>SUM(S25:AT25)/Q4</f>
        <v>9.75</v>
      </c>
      <c r="AV25" s="38"/>
      <c r="AW25" s="38">
        <f t="shared" si="1"/>
        <v>9.75</v>
      </c>
      <c r="AX25" s="38">
        <f t="shared" si="7"/>
        <v>7.2860000000000005</v>
      </c>
      <c r="AY25" s="38"/>
      <c r="AZ25" s="61" t="str">
        <f t="shared" si="2"/>
        <v>Pérez Romero, Cristian</v>
      </c>
      <c r="BA25" s="104"/>
      <c r="BB25" s="97"/>
      <c r="BC25" s="97"/>
      <c r="BD25" s="97"/>
      <c r="BE25" s="97"/>
      <c r="BF25" s="97"/>
      <c r="BG25" s="97"/>
      <c r="BH25" s="81">
        <f>SUM(BA25:BG25)/M5</f>
        <v>0</v>
      </c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54">
        <f>SUM(BI25:CH25)/Q5</f>
        <v>0</v>
      </c>
      <c r="CJ25" s="38"/>
      <c r="CK25" s="38">
        <f t="shared" si="3"/>
        <v>0</v>
      </c>
      <c r="CL25" s="38"/>
      <c r="CM25" s="83"/>
      <c r="CN25" s="61" t="str">
        <f t="shared" si="4"/>
        <v>Pérez Romero, Cristian</v>
      </c>
      <c r="CO25" s="67">
        <v>9.5</v>
      </c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37"/>
      <c r="DB25" s="37"/>
      <c r="DC25" s="37"/>
      <c r="DD25" s="81">
        <f>SUM(CO25:DC25)/M6</f>
        <v>0.79166666666666663</v>
      </c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54">
        <f>SUM(DE25:DY25)/Q6</f>
        <v>0</v>
      </c>
      <c r="EA25" s="38"/>
      <c r="EB25" s="38">
        <f t="shared" si="5"/>
        <v>0</v>
      </c>
      <c r="EC25" s="38"/>
      <c r="ED25" s="68"/>
      <c r="EE25" s="57" t="str">
        <f t="shared" si="6"/>
        <v>Pérez Romero, Cristian</v>
      </c>
    </row>
    <row r="26" spans="1:135" s="5" customFormat="1" ht="13" customHeight="1">
      <c r="A26" s="6"/>
      <c r="B26" s="101" t="s">
        <v>128</v>
      </c>
      <c r="C26" s="72">
        <f>(R26*L4/100)+(AU26*O4/100)+(AV26*H4/100)+(AW26*G4/100)+(AX26*I4/100)+(AY26*J4/100)</f>
        <v>4.452799999999999</v>
      </c>
      <c r="D26" s="11">
        <v>5</v>
      </c>
      <c r="E26" s="84">
        <f>(BH26*L5/100)+(CI26*O5/100)+(CJ26*H5/100)+(CK26*G5/100)+(CL26*I5/100)+(CM26*J5/100)</f>
        <v>0</v>
      </c>
      <c r="F26" s="92"/>
      <c r="G26" s="84">
        <f>(DD26*L6/100)+(DZ26*O6/100)+(EA26*H6/100)+(EB26*G6/100)+(EC26*I6/100)+(ED26*J6/100)</f>
        <v>0.3</v>
      </c>
      <c r="H26" s="53">
        <f t="shared" si="0"/>
        <v>1.5842666666666663</v>
      </c>
      <c r="I26" s="92"/>
      <c r="J26" s="11"/>
      <c r="K26" s="94">
        <v>5.79</v>
      </c>
      <c r="L26" s="95">
        <v>3.74</v>
      </c>
      <c r="M26" s="39">
        <v>2.5</v>
      </c>
      <c r="N26" s="95">
        <v>2.39</v>
      </c>
      <c r="O26" s="95">
        <v>6.8</v>
      </c>
      <c r="P26" s="95">
        <v>4.5599999999999996</v>
      </c>
      <c r="Q26" s="97">
        <v>4.26</v>
      </c>
      <c r="R26" s="81">
        <f>SUM(K26:Q26)/M4</f>
        <v>4.2914285714285709</v>
      </c>
      <c r="S26" s="40">
        <v>10</v>
      </c>
      <c r="T26" s="40">
        <v>10</v>
      </c>
      <c r="U26" s="40">
        <v>0</v>
      </c>
      <c r="V26" s="40">
        <v>10</v>
      </c>
      <c r="W26" s="40">
        <v>0</v>
      </c>
      <c r="X26" s="40">
        <v>0</v>
      </c>
      <c r="Y26" s="40">
        <v>10</v>
      </c>
      <c r="Z26" s="40">
        <v>10</v>
      </c>
      <c r="AA26" s="40">
        <v>9</v>
      </c>
      <c r="AB26" s="40">
        <v>9</v>
      </c>
      <c r="AC26" s="40">
        <v>9</v>
      </c>
      <c r="AD26" s="40">
        <v>10</v>
      </c>
      <c r="AE26" s="40">
        <v>10</v>
      </c>
      <c r="AF26" s="40">
        <v>0</v>
      </c>
      <c r="AG26" s="40"/>
      <c r="AH26" s="40">
        <v>0</v>
      </c>
      <c r="AI26" s="40">
        <v>0</v>
      </c>
      <c r="AJ26" s="40">
        <v>0</v>
      </c>
      <c r="AK26" s="40">
        <v>0</v>
      </c>
      <c r="AL26" s="40">
        <v>9</v>
      </c>
      <c r="AM26" s="40">
        <v>0</v>
      </c>
      <c r="AN26" s="40"/>
      <c r="AO26" s="40"/>
      <c r="AP26" s="40"/>
      <c r="AQ26" s="40"/>
      <c r="AR26" s="40"/>
      <c r="AS26" s="40"/>
      <c r="AT26" s="40"/>
      <c r="AU26" s="54">
        <f>SUM(S26:AT26)/Q4</f>
        <v>5.3</v>
      </c>
      <c r="AV26" s="40"/>
      <c r="AW26" s="38">
        <f t="shared" si="1"/>
        <v>5.3</v>
      </c>
      <c r="AX26" s="38">
        <f t="shared" si="7"/>
        <v>4.4931428571428569</v>
      </c>
      <c r="AY26" s="38"/>
      <c r="AZ26" s="86" t="str">
        <f t="shared" si="2"/>
        <v>Rodríguez García, Francisco</v>
      </c>
      <c r="BA26" s="104"/>
      <c r="BB26" s="97"/>
      <c r="BC26" s="97"/>
      <c r="BD26" s="97"/>
      <c r="BE26" s="97"/>
      <c r="BF26" s="97"/>
      <c r="BG26" s="97"/>
      <c r="BH26" s="81">
        <f>SUM(BA26:BG26)/M5</f>
        <v>0</v>
      </c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54">
        <f>SUM(BI26:CH26)/Q5</f>
        <v>0</v>
      </c>
      <c r="CJ26" s="38"/>
      <c r="CK26" s="38">
        <f t="shared" si="3"/>
        <v>0</v>
      </c>
      <c r="CL26" s="40"/>
      <c r="CM26" s="88"/>
      <c r="CN26" s="86" t="str">
        <f t="shared" si="4"/>
        <v>Rodríguez García, Francisco</v>
      </c>
      <c r="CO26" s="69">
        <v>4.5</v>
      </c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39"/>
      <c r="DB26" s="39"/>
      <c r="DC26" s="39"/>
      <c r="DD26" s="81">
        <f>SUM(CO26:DC26)/M6</f>
        <v>0.375</v>
      </c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54">
        <f>SUM(DE26:DY26)/Q6</f>
        <v>0</v>
      </c>
      <c r="EA26" s="38"/>
      <c r="EB26" s="38">
        <f t="shared" si="5"/>
        <v>0</v>
      </c>
      <c r="EC26" s="40"/>
      <c r="ED26" s="70"/>
      <c r="EE26" s="57" t="str">
        <f t="shared" si="6"/>
        <v>Rodríguez García, Francisco</v>
      </c>
    </row>
    <row r="27" spans="1:135" s="5" customFormat="1" ht="13" customHeight="1">
      <c r="A27" s="6"/>
      <c r="B27" s="101" t="s">
        <v>129</v>
      </c>
      <c r="C27" s="71">
        <f>(R27*L4/100)+(AU27*O4/100)+(AV27*H4/100)+(AW27*G4/100)+(AX27*I4/100)+(AY27*J4/100)</f>
        <v>6.8860000000000001</v>
      </c>
      <c r="D27" s="10">
        <v>7</v>
      </c>
      <c r="E27" s="53">
        <f>(BH27*L5/100)+(CI27*O5/100)+(CJ27*H5/100)+(CK27*G5/100)+(CL27*I5/100)+(CM27*J5/100)</f>
        <v>0</v>
      </c>
      <c r="F27" s="92"/>
      <c r="G27" s="53">
        <f>(DD27*L6/100)+(DZ27*O6/100)+(EA27*H6/100)+(EB27*G6/100)+(EC27*I6/100)+(ED27*J6/100)</f>
        <v>0.4</v>
      </c>
      <c r="H27" s="53">
        <f t="shared" si="0"/>
        <v>2.428666666666667</v>
      </c>
      <c r="I27" s="92"/>
      <c r="J27" s="10"/>
      <c r="K27" s="93">
        <v>6.73</v>
      </c>
      <c r="L27" s="95">
        <v>9.32</v>
      </c>
      <c r="M27" s="37">
        <v>4.4800000000000004</v>
      </c>
      <c r="N27" s="95">
        <v>8.06</v>
      </c>
      <c r="O27" s="95">
        <v>7.6</v>
      </c>
      <c r="P27" s="95">
        <v>3.54</v>
      </c>
      <c r="Q27" s="97">
        <v>5.32</v>
      </c>
      <c r="R27" s="81">
        <f>SUM(K27:Q27)/M4</f>
        <v>6.4357142857142859</v>
      </c>
      <c r="S27" s="38">
        <v>10</v>
      </c>
      <c r="T27" s="38">
        <v>10</v>
      </c>
      <c r="U27" s="38">
        <v>10</v>
      </c>
      <c r="V27" s="38">
        <v>10</v>
      </c>
      <c r="W27" s="38">
        <v>0</v>
      </c>
      <c r="X27" s="38">
        <v>10</v>
      </c>
      <c r="Y27" s="38">
        <v>10</v>
      </c>
      <c r="Z27" s="38">
        <v>10</v>
      </c>
      <c r="AA27" s="38">
        <v>9</v>
      </c>
      <c r="AB27" s="38">
        <v>9</v>
      </c>
      <c r="AC27" s="38">
        <v>8</v>
      </c>
      <c r="AD27" s="38">
        <v>10</v>
      </c>
      <c r="AE27" s="38">
        <v>10</v>
      </c>
      <c r="AF27" s="38">
        <v>10</v>
      </c>
      <c r="AG27" s="38"/>
      <c r="AH27" s="38">
        <v>10</v>
      </c>
      <c r="AI27" s="38">
        <v>10</v>
      </c>
      <c r="AJ27" s="38">
        <v>10</v>
      </c>
      <c r="AK27" s="38">
        <v>10</v>
      </c>
      <c r="AL27" s="38">
        <v>9</v>
      </c>
      <c r="AM27" s="38">
        <v>10</v>
      </c>
      <c r="AN27" s="38"/>
      <c r="AO27" s="38"/>
      <c r="AP27" s="38"/>
      <c r="AQ27" s="38"/>
      <c r="AR27" s="38"/>
      <c r="AS27" s="38"/>
      <c r="AT27" s="38"/>
      <c r="AU27" s="54">
        <f>SUM(S27:AT27)/Q4</f>
        <v>9.25</v>
      </c>
      <c r="AV27" s="38"/>
      <c r="AW27" s="38">
        <f t="shared" si="1"/>
        <v>9.25</v>
      </c>
      <c r="AX27" s="38">
        <f t="shared" si="7"/>
        <v>6.9985714285714291</v>
      </c>
      <c r="AY27" s="38"/>
      <c r="AZ27" s="61" t="str">
        <f t="shared" si="2"/>
        <v>Rodríguez Montaño, Claudia</v>
      </c>
      <c r="BA27" s="104"/>
      <c r="BB27" s="97"/>
      <c r="BC27" s="97"/>
      <c r="BD27" s="97"/>
      <c r="BE27" s="97"/>
      <c r="BF27" s="97"/>
      <c r="BG27" s="97"/>
      <c r="BH27" s="81">
        <f>SUM(BA27:BG27)/M5</f>
        <v>0</v>
      </c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54">
        <f>SUM(BI27:CH27)/Q5</f>
        <v>0</v>
      </c>
      <c r="CJ27" s="38"/>
      <c r="CK27" s="38">
        <f t="shared" si="3"/>
        <v>0</v>
      </c>
      <c r="CL27" s="38"/>
      <c r="CM27" s="83"/>
      <c r="CN27" s="61" t="str">
        <f t="shared" si="4"/>
        <v>Rodríguez Montaño, Claudia</v>
      </c>
      <c r="CO27" s="67">
        <v>6</v>
      </c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37"/>
      <c r="DB27" s="37"/>
      <c r="DC27" s="37"/>
      <c r="DD27" s="81">
        <f>SUM(CO27:DC27)/M6</f>
        <v>0.5</v>
      </c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54">
        <f>SUM(DE27:DY27)/Q6</f>
        <v>0</v>
      </c>
      <c r="EA27" s="38"/>
      <c r="EB27" s="38">
        <f t="shared" si="5"/>
        <v>0</v>
      </c>
      <c r="EC27" s="38"/>
      <c r="ED27" s="68"/>
      <c r="EE27" s="57" t="str">
        <f t="shared" si="6"/>
        <v>Rodríguez Montaño, Claudia</v>
      </c>
    </row>
    <row r="28" spans="1:135" s="5" customFormat="1" ht="13" customHeight="1">
      <c r="A28" s="6"/>
      <c r="B28" s="101" t="s">
        <v>130</v>
      </c>
      <c r="C28" s="72">
        <f>(R28*L4/100)+(AU28*O4/100)+(AV28*H4/100)+(AW28*G4/100)+(AX28*I4/100)+(AY28*J4/100)</f>
        <v>7.8848000000000003</v>
      </c>
      <c r="D28" s="11">
        <v>8</v>
      </c>
      <c r="E28" s="84">
        <f>(BH28*L5/100)+(CI28*O5/100)+(CJ28*H5/100)+(CK28*G5/100)+(CL28*I5/100)+(CM28*J5/100)</f>
        <v>0</v>
      </c>
      <c r="F28" s="92"/>
      <c r="G28" s="84">
        <f>(DD28*L6/100)+(DZ28*O6/100)+(EA28*H6/100)+(EB28*G6/100)+(EC28*I6/100)+(ED28*J6/100)</f>
        <v>0.66666666666666674</v>
      </c>
      <c r="H28" s="53">
        <f t="shared" si="0"/>
        <v>2.8504888888888886</v>
      </c>
      <c r="I28" s="92"/>
      <c r="J28" s="11"/>
      <c r="K28" s="94">
        <v>7.16</v>
      </c>
      <c r="L28" s="95">
        <v>8.07</v>
      </c>
      <c r="M28" s="39">
        <v>8.33</v>
      </c>
      <c r="N28" s="95">
        <v>9.68</v>
      </c>
      <c r="O28" s="95">
        <v>6.53</v>
      </c>
      <c r="P28" s="95">
        <v>4.68</v>
      </c>
      <c r="Q28" s="97">
        <v>8.19</v>
      </c>
      <c r="R28" s="81">
        <f>SUM(K28:Q28)/M4</f>
        <v>7.5200000000000005</v>
      </c>
      <c r="S28" s="40">
        <v>10</v>
      </c>
      <c r="T28" s="40">
        <v>10</v>
      </c>
      <c r="U28" s="40">
        <v>10</v>
      </c>
      <c r="V28" s="40">
        <v>10</v>
      </c>
      <c r="W28" s="40">
        <v>10</v>
      </c>
      <c r="X28" s="40">
        <v>10</v>
      </c>
      <c r="Y28" s="40">
        <v>10</v>
      </c>
      <c r="Z28" s="40">
        <v>10</v>
      </c>
      <c r="AA28" s="40">
        <v>9</v>
      </c>
      <c r="AB28" s="40">
        <v>9</v>
      </c>
      <c r="AC28" s="40">
        <v>9</v>
      </c>
      <c r="AD28" s="40">
        <v>10</v>
      </c>
      <c r="AE28" s="40">
        <v>10</v>
      </c>
      <c r="AF28" s="40">
        <v>10</v>
      </c>
      <c r="AG28" s="40"/>
      <c r="AH28" s="40">
        <v>10</v>
      </c>
      <c r="AI28" s="40">
        <v>10</v>
      </c>
      <c r="AJ28" s="40">
        <v>10</v>
      </c>
      <c r="AK28" s="40">
        <v>10</v>
      </c>
      <c r="AL28" s="40">
        <v>9</v>
      </c>
      <c r="AM28" s="40">
        <v>10</v>
      </c>
      <c r="AN28" s="40"/>
      <c r="AO28" s="40"/>
      <c r="AP28" s="40"/>
      <c r="AQ28" s="40"/>
      <c r="AR28" s="40"/>
      <c r="AS28" s="40"/>
      <c r="AT28" s="40"/>
      <c r="AU28" s="54">
        <f>SUM(S28:AT28)/Q4</f>
        <v>9.8000000000000007</v>
      </c>
      <c r="AV28" s="40"/>
      <c r="AW28" s="38">
        <f t="shared" si="1"/>
        <v>9.8000000000000007</v>
      </c>
      <c r="AX28" s="38">
        <f t="shared" si="7"/>
        <v>7.9760000000000009</v>
      </c>
      <c r="AY28" s="38"/>
      <c r="AZ28" s="86" t="str">
        <f t="shared" si="2"/>
        <v>Román Jurado, Francisco Manue</v>
      </c>
      <c r="BA28" s="104"/>
      <c r="BB28" s="97"/>
      <c r="BC28" s="97"/>
      <c r="BD28" s="97"/>
      <c r="BE28" s="97"/>
      <c r="BF28" s="97"/>
      <c r="BG28" s="97"/>
      <c r="BH28" s="81">
        <f>SUM(BA28:BG28)/M5</f>
        <v>0</v>
      </c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54">
        <f>SUM(BI28:CH28)/Q5</f>
        <v>0</v>
      </c>
      <c r="CJ28" s="38"/>
      <c r="CK28" s="38">
        <f t="shared" si="3"/>
        <v>0</v>
      </c>
      <c r="CL28" s="40"/>
      <c r="CM28" s="88"/>
      <c r="CN28" s="86" t="str">
        <f t="shared" si="4"/>
        <v>Román Jurado, Francisco Manue</v>
      </c>
      <c r="CO28" s="69">
        <v>10</v>
      </c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39"/>
      <c r="DB28" s="39"/>
      <c r="DC28" s="39"/>
      <c r="DD28" s="81">
        <f>SUM(CO28:DC28)/M6</f>
        <v>0.83333333333333337</v>
      </c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54">
        <f>SUM(DE28:DY28)/Q6</f>
        <v>0</v>
      </c>
      <c r="EA28" s="38"/>
      <c r="EB28" s="38">
        <f t="shared" si="5"/>
        <v>0</v>
      </c>
      <c r="EC28" s="40"/>
      <c r="ED28" s="70"/>
      <c r="EE28" s="57" t="str">
        <f t="shared" si="6"/>
        <v>Román Jurado, Francisco Manue</v>
      </c>
    </row>
    <row r="29" spans="1:135" s="5" customFormat="1" ht="13" customHeight="1">
      <c r="A29" s="6"/>
      <c r="B29" s="101" t="s">
        <v>35</v>
      </c>
      <c r="C29" s="71">
        <f>(R29*L4/100)+(AU29*O4/100)+(AV29*H4/100)+(AW29*G4/100)+(AX29*I4/100)+(AY29*J4/100)</f>
        <v>6.2119999999999997</v>
      </c>
      <c r="D29" s="10">
        <v>6</v>
      </c>
      <c r="E29" s="53">
        <f>(BH29*L5/100)+(CI29*O5/100)+(CJ29*H5/100)+(CK29*G5/100)+(CL29*I5/100)+(CM29*J5/100)</f>
        <v>0</v>
      </c>
      <c r="F29" s="92"/>
      <c r="G29" s="53">
        <f>(DD29*L6/100)+(DZ29*O6/100)+(EA29*H6/100)+(EB29*G6/100)+(EC29*I6/100)+(ED29*J6/100)</f>
        <v>0.56666666666666676</v>
      </c>
      <c r="H29" s="53">
        <f t="shared" si="0"/>
        <v>2.2595555555555555</v>
      </c>
      <c r="I29" s="92"/>
      <c r="J29" s="10"/>
      <c r="K29" s="93">
        <v>7.17</v>
      </c>
      <c r="L29" s="95">
        <v>6.7</v>
      </c>
      <c r="M29" s="37">
        <v>4.79</v>
      </c>
      <c r="N29" s="95">
        <v>8.49</v>
      </c>
      <c r="O29" s="95">
        <v>6.67</v>
      </c>
      <c r="P29" s="95">
        <v>5.19</v>
      </c>
      <c r="Q29" s="97">
        <v>4.8899999999999997</v>
      </c>
      <c r="R29" s="81">
        <f>SUM(K29:Q29)/M4</f>
        <v>6.2714285714285714</v>
      </c>
      <c r="S29" s="38">
        <v>10</v>
      </c>
      <c r="T29" s="38">
        <v>10</v>
      </c>
      <c r="U29" s="38">
        <v>10</v>
      </c>
      <c r="V29" s="38">
        <v>10</v>
      </c>
      <c r="W29" s="38">
        <v>0</v>
      </c>
      <c r="X29" s="38">
        <v>0</v>
      </c>
      <c r="Y29" s="38">
        <v>10</v>
      </c>
      <c r="Z29" s="38">
        <v>10</v>
      </c>
      <c r="AA29" s="38">
        <v>9</v>
      </c>
      <c r="AB29" s="38">
        <v>0</v>
      </c>
      <c r="AC29" s="38">
        <v>9</v>
      </c>
      <c r="AD29" s="38">
        <v>10</v>
      </c>
      <c r="AE29" s="38">
        <v>10</v>
      </c>
      <c r="AF29" s="38">
        <v>10</v>
      </c>
      <c r="AG29" s="38"/>
      <c r="AH29" s="38">
        <v>0</v>
      </c>
      <c r="AI29" s="38">
        <v>10</v>
      </c>
      <c r="AJ29" s="38">
        <v>0</v>
      </c>
      <c r="AK29" s="38">
        <v>0</v>
      </c>
      <c r="AL29" s="38">
        <v>0</v>
      </c>
      <c r="AM29" s="38">
        <v>0</v>
      </c>
      <c r="AN29" s="38"/>
      <c r="AO29" s="38"/>
      <c r="AP29" s="38"/>
      <c r="AQ29" s="38"/>
      <c r="AR29" s="38"/>
      <c r="AS29" s="38"/>
      <c r="AT29" s="38"/>
      <c r="AU29" s="54">
        <f>SUM(S29:AT29)/Q4</f>
        <v>5.9</v>
      </c>
      <c r="AV29" s="38"/>
      <c r="AW29" s="38">
        <f t="shared" si="1"/>
        <v>5.9</v>
      </c>
      <c r="AX29" s="38">
        <f t="shared" si="7"/>
        <v>6.1971428571428575</v>
      </c>
      <c r="AY29" s="38"/>
      <c r="AZ29" s="61" t="str">
        <f t="shared" si="2"/>
        <v>Sabao Ariza, María Carmen</v>
      </c>
      <c r="BA29" s="104"/>
      <c r="BB29" s="97"/>
      <c r="BC29" s="97"/>
      <c r="BD29" s="97"/>
      <c r="BE29" s="97"/>
      <c r="BF29" s="97"/>
      <c r="BG29" s="97"/>
      <c r="BH29" s="81">
        <f>SUM(BA29:BG29)/M5</f>
        <v>0</v>
      </c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54">
        <f>SUM(BI29:CH29)/Q5</f>
        <v>0</v>
      </c>
      <c r="CJ29" s="38"/>
      <c r="CK29" s="38">
        <f t="shared" si="3"/>
        <v>0</v>
      </c>
      <c r="CL29" s="38"/>
      <c r="CM29" s="83"/>
      <c r="CN29" s="61" t="str">
        <f t="shared" si="4"/>
        <v>Sabao Ariza, María Carmen</v>
      </c>
      <c r="CO29" s="67">
        <v>8.5</v>
      </c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37"/>
      <c r="DB29" s="37"/>
      <c r="DC29" s="37"/>
      <c r="DD29" s="81">
        <f>SUM(CO29:DC29)/M6</f>
        <v>0.70833333333333337</v>
      </c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54">
        <f>SUM(DE29:DY29)/Q6</f>
        <v>0</v>
      </c>
      <c r="EA29" s="38"/>
      <c r="EB29" s="38">
        <f t="shared" si="5"/>
        <v>0</v>
      </c>
      <c r="EC29" s="38"/>
      <c r="ED29" s="68"/>
      <c r="EE29" s="57" t="str">
        <f t="shared" si="6"/>
        <v>Sabao Ariza, María Carmen</v>
      </c>
    </row>
    <row r="30" spans="1:135" s="5" customFormat="1" ht="13" customHeight="1">
      <c r="A30" s="6"/>
      <c r="B30" s="101" t="s">
        <v>36</v>
      </c>
      <c r="C30" s="72">
        <f>(R30*L4/100)+(AU30*O4/100)+(AV30*H4/100)+(AW30*G4/100)+(AX30*I4/100)+(AY30*J4/100)</f>
        <v>5.6252000000000004</v>
      </c>
      <c r="D30" s="11">
        <v>6</v>
      </c>
      <c r="E30" s="84">
        <f>(BH30*L5/100)+(CI30*O5/100)+(CJ30*H5/100)+(CK30*G5/100)+(CL30*I5/100)+(CM30*J5/100)</f>
        <v>0</v>
      </c>
      <c r="F30" s="92"/>
      <c r="G30" s="84">
        <f>(DD30*L6/100)+(DZ30*O6/100)+(EA30*H6/100)+(EB30*G6/100)+(EC30*I6/100)+(ED30*J6/100)</f>
        <v>0.6333333333333333</v>
      </c>
      <c r="H30" s="53">
        <f t="shared" si="0"/>
        <v>2.0861777777777779</v>
      </c>
      <c r="I30" s="92"/>
      <c r="J30" s="11"/>
      <c r="K30" s="94">
        <v>7.4</v>
      </c>
      <c r="L30" s="95">
        <v>7.5</v>
      </c>
      <c r="M30" s="39">
        <v>5.63</v>
      </c>
      <c r="N30" s="95">
        <v>6.07</v>
      </c>
      <c r="O30" s="95">
        <v>4</v>
      </c>
      <c r="P30" s="95">
        <v>4.3</v>
      </c>
      <c r="Q30" s="97">
        <v>6.91</v>
      </c>
      <c r="R30" s="81">
        <f>SUM(K30:Q30)/M4</f>
        <v>5.9728571428571433</v>
      </c>
      <c r="S30" s="40">
        <v>10</v>
      </c>
      <c r="T30" s="40">
        <v>0</v>
      </c>
      <c r="U30" s="40">
        <v>0</v>
      </c>
      <c r="V30" s="40">
        <v>10</v>
      </c>
      <c r="W30" s="40">
        <v>10</v>
      </c>
      <c r="X30" s="40">
        <v>0</v>
      </c>
      <c r="Y30" s="40">
        <v>0</v>
      </c>
      <c r="Z30" s="40">
        <v>0</v>
      </c>
      <c r="AA30" s="40">
        <v>9</v>
      </c>
      <c r="AB30" s="40">
        <v>9</v>
      </c>
      <c r="AC30" s="40">
        <v>8</v>
      </c>
      <c r="AD30" s="40">
        <v>10</v>
      </c>
      <c r="AE30" s="40">
        <v>0</v>
      </c>
      <c r="AF30" s="40">
        <v>0</v>
      </c>
      <c r="AG30" s="40"/>
      <c r="AH30" s="40">
        <v>0</v>
      </c>
      <c r="AI30" s="40">
        <v>10</v>
      </c>
      <c r="AJ30" s="40">
        <v>0</v>
      </c>
      <c r="AK30" s="40">
        <v>0</v>
      </c>
      <c r="AL30" s="40">
        <v>0</v>
      </c>
      <c r="AM30" s="40">
        <v>0</v>
      </c>
      <c r="AN30" s="40"/>
      <c r="AO30" s="40"/>
      <c r="AP30" s="40"/>
      <c r="AQ30" s="40"/>
      <c r="AR30" s="40"/>
      <c r="AS30" s="40"/>
      <c r="AT30" s="40"/>
      <c r="AU30" s="54">
        <f>SUM(S30:AT30)/Q4</f>
        <v>3.8</v>
      </c>
      <c r="AV30" s="40"/>
      <c r="AW30" s="38">
        <f t="shared" si="1"/>
        <v>3.8</v>
      </c>
      <c r="AX30" s="38">
        <f t="shared" si="7"/>
        <v>5.5382857142857143</v>
      </c>
      <c r="AY30" s="38"/>
      <c r="AZ30" s="86" t="str">
        <f t="shared" si="2"/>
        <v>Sánchez García, José Manuel</v>
      </c>
      <c r="BA30" s="104"/>
      <c r="BB30" s="97"/>
      <c r="BC30" s="97"/>
      <c r="BD30" s="97"/>
      <c r="BE30" s="97"/>
      <c r="BF30" s="97"/>
      <c r="BG30" s="97"/>
      <c r="BH30" s="81">
        <f>SUM(BA30:BG30)/M5</f>
        <v>0</v>
      </c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54">
        <f>SUM(BI30:CH30)/Q5</f>
        <v>0</v>
      </c>
      <c r="CJ30" s="38"/>
      <c r="CK30" s="38">
        <f t="shared" si="3"/>
        <v>0</v>
      </c>
      <c r="CL30" s="40"/>
      <c r="CM30" s="88"/>
      <c r="CN30" s="86" t="str">
        <f t="shared" si="4"/>
        <v>Sánchez García, José Manuel</v>
      </c>
      <c r="CO30" s="69">
        <v>9.5</v>
      </c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39"/>
      <c r="DB30" s="39"/>
      <c r="DC30" s="39"/>
      <c r="DD30" s="81">
        <f>SUM(CO30:DC30)/M6</f>
        <v>0.79166666666666663</v>
      </c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54">
        <f>SUM(DE30:DY30)/Q6</f>
        <v>0</v>
      </c>
      <c r="EA30" s="38"/>
      <c r="EB30" s="38">
        <f t="shared" si="5"/>
        <v>0</v>
      </c>
      <c r="EC30" s="40"/>
      <c r="ED30" s="70"/>
      <c r="EE30" s="57" t="str">
        <f t="shared" si="6"/>
        <v>Sánchez García, José Manuel</v>
      </c>
    </row>
    <row r="31" spans="1:135" s="5" customFormat="1" ht="13" customHeight="1">
      <c r="A31" s="6"/>
      <c r="B31" s="101" t="s">
        <v>37</v>
      </c>
      <c r="C31" s="71">
        <f>(R31*L4/100)+(AU31*O4/100)+(AV31*H4/100)+(AW31*G4/100)+(AX31*I4/100)+(AY31*J4/100)</f>
        <v>4.0140000000000002</v>
      </c>
      <c r="D31" s="10">
        <v>4</v>
      </c>
      <c r="E31" s="53">
        <f>(BH31*L5/100)+(CI31*O5/100)+(CJ31*H5/100)+(CK31*G5/100)+(CL31*I5/100)+(CM31*J5/100)</f>
        <v>0</v>
      </c>
      <c r="F31" s="92"/>
      <c r="G31" s="53">
        <f>(DD31*L6/100)+(DZ31*O6/100)+(EA31*H6/100)+(EB31*G6/100)+(EC31*I6/100)+(ED31*J6/100)</f>
        <v>0.53333333333333333</v>
      </c>
      <c r="H31" s="53">
        <f t="shared" si="0"/>
        <v>1.5157777777777779</v>
      </c>
      <c r="I31" s="92"/>
      <c r="J31" s="10"/>
      <c r="K31" s="93">
        <v>6.04</v>
      </c>
      <c r="L31" s="95">
        <v>7.16</v>
      </c>
      <c r="M31" s="37">
        <v>3.54</v>
      </c>
      <c r="N31" s="95">
        <v>3.7</v>
      </c>
      <c r="O31" s="95">
        <v>4.53</v>
      </c>
      <c r="P31" s="37">
        <v>3.29</v>
      </c>
      <c r="Q31" s="97">
        <v>3.19</v>
      </c>
      <c r="R31" s="81">
        <f>SUM(K31:Q31)/M4</f>
        <v>4.4928571428571429</v>
      </c>
      <c r="S31" s="38">
        <v>10</v>
      </c>
      <c r="T31" s="38">
        <v>10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/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10</v>
      </c>
      <c r="AN31" s="38"/>
      <c r="AO31" s="38"/>
      <c r="AP31" s="38"/>
      <c r="AQ31" s="38"/>
      <c r="AR31" s="38"/>
      <c r="AS31" s="38"/>
      <c r="AT31" s="38"/>
      <c r="AU31" s="54">
        <f>SUM(S31:AT31)/Q4</f>
        <v>1.5</v>
      </c>
      <c r="AV31" s="38"/>
      <c r="AW31" s="38">
        <f t="shared" si="1"/>
        <v>1.5</v>
      </c>
      <c r="AX31" s="38">
        <f t="shared" si="7"/>
        <v>3.8942857142857141</v>
      </c>
      <c r="AY31" s="38"/>
      <c r="AZ31" s="61" t="str">
        <f t="shared" si="2"/>
        <v>Torres García, Nuria</v>
      </c>
      <c r="BA31" s="104"/>
      <c r="BB31" s="97"/>
      <c r="BC31" s="97"/>
      <c r="BD31" s="97"/>
      <c r="BE31" s="97"/>
      <c r="BF31" s="97"/>
      <c r="BG31" s="97"/>
      <c r="BH31" s="81">
        <f>SUM(BA31:BG31)/M5</f>
        <v>0</v>
      </c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54">
        <f>SUM(BI31:CH31)/Q5</f>
        <v>0</v>
      </c>
      <c r="CJ31" s="38"/>
      <c r="CK31" s="38">
        <f t="shared" si="3"/>
        <v>0</v>
      </c>
      <c r="CL31" s="38"/>
      <c r="CM31" s="83"/>
      <c r="CN31" s="61" t="str">
        <f t="shared" si="4"/>
        <v>Torres García, Nuria</v>
      </c>
      <c r="CO31" s="67">
        <v>8</v>
      </c>
      <c r="CP31" s="97"/>
      <c r="CQ31" s="97"/>
      <c r="CR31" s="97"/>
      <c r="CS31" s="97"/>
      <c r="CT31" s="97"/>
      <c r="CU31" s="97"/>
      <c r="CV31" s="97"/>
      <c r="CW31" s="97"/>
      <c r="CX31" s="97"/>
      <c r="CY31" s="97"/>
      <c r="CZ31" s="97"/>
      <c r="DA31" s="37"/>
      <c r="DB31" s="37"/>
      <c r="DC31" s="37"/>
      <c r="DD31" s="81">
        <f>SUM(CO31:DC31)/M6</f>
        <v>0.66666666666666663</v>
      </c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54">
        <f>SUM(DE31:DY31)/Q6</f>
        <v>0</v>
      </c>
      <c r="EA31" s="38"/>
      <c r="EB31" s="38">
        <f t="shared" si="5"/>
        <v>0</v>
      </c>
      <c r="EC31" s="38"/>
      <c r="ED31" s="68"/>
      <c r="EE31" s="57" t="str">
        <f t="shared" si="6"/>
        <v>Torres García, Nuria</v>
      </c>
    </row>
    <row r="32" spans="1:135" s="5" customFormat="1" ht="13" customHeight="1">
      <c r="A32" s="6"/>
      <c r="B32" s="101" t="s">
        <v>38</v>
      </c>
      <c r="C32" s="72">
        <f>(R32*L4/100)+(AU32*O4/100)+(AV32*H4/100)+(AW32*G4/100)+(AX32*I4/100)+(AY32*J4/100)</f>
        <v>7.3664000000000014</v>
      </c>
      <c r="D32" s="11">
        <v>7</v>
      </c>
      <c r="E32" s="84">
        <f>(BH32*L5/100)+(CI32*O5/100)+(CJ32*H5/100)+(CK32*G5/100)+(CL32*I5/100)+(CM32*J5/100)</f>
        <v>0</v>
      </c>
      <c r="F32" s="92"/>
      <c r="G32" s="84">
        <f>(DD32*L6/100)+(DZ32*O6/100)+(EA32*H6/100)+(EB32*G6/100)+(EC32*I6/100)+(ED32*J6/100)</f>
        <v>0.56666666666666676</v>
      </c>
      <c r="H32" s="53">
        <f t="shared" si="0"/>
        <v>2.6443555555555558</v>
      </c>
      <c r="I32" s="92"/>
      <c r="J32" s="11"/>
      <c r="K32" s="94">
        <v>7.62</v>
      </c>
      <c r="L32" s="95">
        <v>8.07</v>
      </c>
      <c r="M32" s="39">
        <v>5.42</v>
      </c>
      <c r="N32" s="95">
        <v>8.06</v>
      </c>
      <c r="O32" s="95">
        <v>9.33</v>
      </c>
      <c r="P32" s="95">
        <v>6.96</v>
      </c>
      <c r="Q32" s="97">
        <v>6.06</v>
      </c>
      <c r="R32" s="81">
        <f>SUM(K32:Q32)/M4</f>
        <v>7.36</v>
      </c>
      <c r="S32" s="40">
        <v>10</v>
      </c>
      <c r="T32" s="40">
        <v>10</v>
      </c>
      <c r="U32" s="40">
        <v>10</v>
      </c>
      <c r="V32" s="40">
        <v>10</v>
      </c>
      <c r="W32" s="40">
        <v>10</v>
      </c>
      <c r="X32" s="40">
        <v>10</v>
      </c>
      <c r="Y32" s="40">
        <v>10</v>
      </c>
      <c r="Z32" s="40">
        <v>10</v>
      </c>
      <c r="AA32" s="40">
        <v>0</v>
      </c>
      <c r="AB32" s="40">
        <v>9</v>
      </c>
      <c r="AC32" s="40">
        <v>9</v>
      </c>
      <c r="AD32" s="40">
        <v>0</v>
      </c>
      <c r="AE32" s="40">
        <v>10</v>
      </c>
      <c r="AF32" s="40">
        <v>10</v>
      </c>
      <c r="AG32" s="40"/>
      <c r="AH32" s="40">
        <v>10</v>
      </c>
      <c r="AI32" s="40">
        <v>0</v>
      </c>
      <c r="AJ32" s="40">
        <v>10</v>
      </c>
      <c r="AK32" s="40">
        <v>0</v>
      </c>
      <c r="AL32" s="40">
        <v>0</v>
      </c>
      <c r="AM32" s="40">
        <v>10</v>
      </c>
      <c r="AN32" s="40"/>
      <c r="AO32" s="40"/>
      <c r="AP32" s="40"/>
      <c r="AQ32" s="40"/>
      <c r="AR32" s="40"/>
      <c r="AS32" s="40"/>
      <c r="AT32" s="40"/>
      <c r="AU32" s="54">
        <f>SUM(S32:AT32)/Q4</f>
        <v>7.4</v>
      </c>
      <c r="AV32" s="40"/>
      <c r="AW32" s="38">
        <f t="shared" si="1"/>
        <v>7.4</v>
      </c>
      <c r="AX32" s="38">
        <f t="shared" si="7"/>
        <v>7.3680000000000012</v>
      </c>
      <c r="AY32" s="38"/>
      <c r="AZ32" s="86" t="str">
        <f t="shared" si="2"/>
        <v>Vidal Brioso, Adrián</v>
      </c>
      <c r="BA32" s="104"/>
      <c r="BB32" s="97"/>
      <c r="BC32" s="97"/>
      <c r="BD32" s="97"/>
      <c r="BE32" s="97"/>
      <c r="BF32" s="97"/>
      <c r="BG32" s="97"/>
      <c r="BH32" s="81">
        <f>SUM(BA32:BG32)/M5</f>
        <v>0</v>
      </c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54">
        <f>SUM(BI32:CH32)/Q5</f>
        <v>0</v>
      </c>
      <c r="CJ32" s="38"/>
      <c r="CK32" s="38">
        <f t="shared" si="3"/>
        <v>0</v>
      </c>
      <c r="CL32" s="40"/>
      <c r="CM32" s="88"/>
      <c r="CN32" s="86" t="str">
        <f t="shared" si="4"/>
        <v>Vidal Brioso, Adrián</v>
      </c>
      <c r="CO32" s="69">
        <v>8.5</v>
      </c>
      <c r="CP32" s="97"/>
      <c r="CQ32" s="97"/>
      <c r="CR32" s="97"/>
      <c r="CS32" s="97"/>
      <c r="CT32" s="97"/>
      <c r="CU32" s="97"/>
      <c r="CV32" s="97"/>
      <c r="CW32" s="97"/>
      <c r="CX32" s="97"/>
      <c r="CY32" s="97"/>
      <c r="CZ32" s="97"/>
      <c r="DA32" s="39"/>
      <c r="DB32" s="39"/>
      <c r="DC32" s="39"/>
      <c r="DD32" s="81">
        <f>SUM(CO32:DC32)/M6</f>
        <v>0.70833333333333337</v>
      </c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54">
        <f>SUM(DE32:DY32)/Q6</f>
        <v>0</v>
      </c>
      <c r="EA32" s="38"/>
      <c r="EB32" s="38">
        <f t="shared" si="5"/>
        <v>0</v>
      </c>
      <c r="EC32" s="40"/>
      <c r="ED32" s="70"/>
      <c r="EE32" s="57" t="str">
        <f t="shared" si="6"/>
        <v>Vidal Brioso, Adrián</v>
      </c>
    </row>
    <row r="33" spans="1:135" s="5" customFormat="1" ht="13" customHeight="1">
      <c r="A33" s="6"/>
      <c r="B33" s="101" t="s">
        <v>39</v>
      </c>
      <c r="C33" s="71">
        <f>(R33*L4/100)+(AU33*O4/100)+(AV33*H4/100)+(AW33*G4/100)+(AX33*I4/100)+(AY33*J4/100)</f>
        <v>8.8260000000000005</v>
      </c>
      <c r="D33" s="10">
        <v>9</v>
      </c>
      <c r="E33" s="53">
        <f>(BH33*L5/100)+(CI33*O5/100)+(CJ33*H5/100)+(CK33*G5/100)+(CL33*I5/100)+(CM33*J5/100)</f>
        <v>0</v>
      </c>
      <c r="F33" s="92"/>
      <c r="G33" s="53">
        <f>(DD33*L6/100)+(DZ33*O6/100)+(EA33*H6/100)+(EB33*G6/100)+(EC33*I6/100)+(ED33*J6/100)</f>
        <v>0.56666666666666676</v>
      </c>
      <c r="H33" s="53">
        <f t="shared" si="0"/>
        <v>3.1308888888888888</v>
      </c>
      <c r="I33" s="92"/>
      <c r="J33" s="10"/>
      <c r="K33" s="93">
        <v>8.4700000000000006</v>
      </c>
      <c r="L33" s="95">
        <v>10</v>
      </c>
      <c r="M33" s="37">
        <v>7.81</v>
      </c>
      <c r="N33" s="95">
        <v>9.89</v>
      </c>
      <c r="O33" s="95">
        <v>10</v>
      </c>
      <c r="P33" s="95">
        <v>9.24</v>
      </c>
      <c r="Q33" s="37">
        <v>5.74</v>
      </c>
      <c r="R33" s="81">
        <f>SUM(K33:Q33)/M4</f>
        <v>8.7357142857142858</v>
      </c>
      <c r="S33" s="38">
        <v>10</v>
      </c>
      <c r="T33" s="38">
        <v>10</v>
      </c>
      <c r="U33" s="38">
        <v>0</v>
      </c>
      <c r="V33" s="38">
        <v>10</v>
      </c>
      <c r="W33" s="38">
        <v>10</v>
      </c>
      <c r="X33" s="38">
        <v>10</v>
      </c>
      <c r="Y33" s="38">
        <v>10</v>
      </c>
      <c r="Z33" s="38">
        <v>10</v>
      </c>
      <c r="AA33" s="38">
        <v>9</v>
      </c>
      <c r="AB33" s="38">
        <v>9</v>
      </c>
      <c r="AC33" s="38">
        <v>9</v>
      </c>
      <c r="AD33" s="38">
        <v>10</v>
      </c>
      <c r="AE33" s="38">
        <v>10</v>
      </c>
      <c r="AF33" s="38">
        <v>10</v>
      </c>
      <c r="AG33" s="38"/>
      <c r="AH33" s="38">
        <v>10</v>
      </c>
      <c r="AI33" s="38">
        <v>10</v>
      </c>
      <c r="AJ33" s="38">
        <v>10</v>
      </c>
      <c r="AK33" s="38">
        <v>10</v>
      </c>
      <c r="AL33" s="38">
        <v>9</v>
      </c>
      <c r="AM33" s="38">
        <v>10</v>
      </c>
      <c r="AN33" s="38"/>
      <c r="AO33" s="38"/>
      <c r="AP33" s="38"/>
      <c r="AQ33" s="38"/>
      <c r="AR33" s="38"/>
      <c r="AS33" s="38"/>
      <c r="AT33" s="38"/>
      <c r="AU33" s="54">
        <f>SUM(S33:AT33)/Q4</f>
        <v>9.3000000000000007</v>
      </c>
      <c r="AV33" s="38"/>
      <c r="AW33" s="38">
        <f t="shared" si="1"/>
        <v>9.3000000000000007</v>
      </c>
      <c r="AX33" s="38">
        <f t="shared" si="7"/>
        <v>8.8485714285714288</v>
      </c>
      <c r="AY33" s="38"/>
      <c r="AZ33" s="61" t="str">
        <f t="shared" si="2"/>
        <v>Vidal Sánchez, Alejandro</v>
      </c>
      <c r="BA33" s="104"/>
      <c r="BB33" s="97"/>
      <c r="BC33" s="97"/>
      <c r="BD33" s="97"/>
      <c r="BE33" s="97"/>
      <c r="BF33" s="97"/>
      <c r="BG33" s="97"/>
      <c r="BH33" s="81">
        <f>SUM(BA33:BG33)/M5</f>
        <v>0</v>
      </c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54">
        <f>SUM(BI33:CH33)/Q5</f>
        <v>0</v>
      </c>
      <c r="CJ33" s="38"/>
      <c r="CK33" s="38">
        <f t="shared" si="3"/>
        <v>0</v>
      </c>
      <c r="CL33" s="38"/>
      <c r="CM33" s="83"/>
      <c r="CN33" s="61" t="str">
        <f t="shared" si="4"/>
        <v>Vidal Sánchez, Alejandro</v>
      </c>
      <c r="CO33" s="67">
        <v>8.5</v>
      </c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97"/>
      <c r="DA33" s="37"/>
      <c r="DB33" s="37"/>
      <c r="DC33" s="37"/>
      <c r="DD33" s="81">
        <f>SUM(CO33:DC33)/M6</f>
        <v>0.70833333333333337</v>
      </c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54">
        <f>SUM(DE33:DY33)/Q6</f>
        <v>0</v>
      </c>
      <c r="EA33" s="38"/>
      <c r="EB33" s="38">
        <f t="shared" si="5"/>
        <v>0</v>
      </c>
      <c r="EC33" s="38"/>
      <c r="ED33" s="68"/>
      <c r="EE33" s="57" t="str">
        <f t="shared" si="6"/>
        <v>Vidal Sánchez, Alejandro</v>
      </c>
    </row>
    <row r="34" spans="1:135" s="5" customFormat="1" ht="13" customHeight="1">
      <c r="A34" s="6"/>
      <c r="B34" s="74"/>
      <c r="C34" s="72">
        <f>(R34*L4/100)+(AU34*O4/100)+(AV34*H4/100)+(AW34*G4/100)+(AX34*I4/100)+(AY34*J4/100)</f>
        <v>0</v>
      </c>
      <c r="D34" s="11"/>
      <c r="E34" s="84">
        <f>(BH34*L5/100)+(CI34*O5/100)+(CJ34*H5/100)+(CK34*G5/100)+(CL34*I5/100)+(CM34*J5/100)</f>
        <v>0</v>
      </c>
      <c r="F34" s="92"/>
      <c r="G34" s="84">
        <f>(DD34*L6/100)+(DZ34*O6/100)+(EA34*H6/100)+(EB34*G6/100)+(EC34*I6/100)+(ED34*J6/100)</f>
        <v>0.66666666666666674</v>
      </c>
      <c r="H34" s="53">
        <f t="shared" si="0"/>
        <v>0.22222222222222224</v>
      </c>
      <c r="I34" s="92"/>
      <c r="J34" s="11"/>
      <c r="K34" s="94"/>
      <c r="L34" s="39"/>
      <c r="M34" s="39"/>
      <c r="N34" s="39"/>
      <c r="O34" s="39"/>
      <c r="P34" s="39"/>
      <c r="Q34" s="39"/>
      <c r="R34" s="81">
        <f>SUM(K34:Q34)/M4</f>
        <v>0</v>
      </c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54">
        <f>SUM(S34:AT34)/Q4</f>
        <v>0</v>
      </c>
      <c r="AV34" s="40"/>
      <c r="AW34" s="38">
        <f t="shared" si="1"/>
        <v>0</v>
      </c>
      <c r="AX34" s="38">
        <f t="shared" si="7"/>
        <v>0</v>
      </c>
      <c r="AY34" s="38"/>
      <c r="AZ34" s="86">
        <f t="shared" si="2"/>
        <v>0</v>
      </c>
      <c r="BA34" s="104"/>
      <c r="BB34" s="97"/>
      <c r="BC34" s="97"/>
      <c r="BD34" s="97"/>
      <c r="BE34" s="97"/>
      <c r="BF34" s="97"/>
      <c r="BG34" s="97"/>
      <c r="BH34" s="81">
        <f>SUM(BA34:BG34)/M5</f>
        <v>0</v>
      </c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54">
        <f>SUM(BI34:CH34)/Q5</f>
        <v>0</v>
      </c>
      <c r="CJ34" s="38"/>
      <c r="CK34" s="38">
        <f t="shared" si="3"/>
        <v>0</v>
      </c>
      <c r="CL34" s="40"/>
      <c r="CM34" s="88"/>
      <c r="CN34" s="86">
        <f t="shared" si="4"/>
        <v>0</v>
      </c>
      <c r="CO34" s="69">
        <v>10</v>
      </c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39"/>
      <c r="DB34" s="39"/>
      <c r="DC34" s="39"/>
      <c r="DD34" s="81">
        <f>SUM(CO34:DC34)/M6</f>
        <v>0.83333333333333337</v>
      </c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54">
        <f>SUM(DE34:DY34)/Q6</f>
        <v>0</v>
      </c>
      <c r="EA34" s="38"/>
      <c r="EB34" s="38">
        <f t="shared" si="5"/>
        <v>0</v>
      </c>
      <c r="EC34" s="40"/>
      <c r="ED34" s="70"/>
      <c r="EE34" s="57">
        <f t="shared" si="6"/>
        <v>0</v>
      </c>
    </row>
    <row r="35" spans="1:135" s="5" customFormat="1" ht="13" customHeight="1">
      <c r="A35" s="6"/>
      <c r="B35" s="74"/>
      <c r="C35" s="71">
        <f>(R35*L4/100)+(AU35*O4/100)+(AV35*H4/100)+(AW35*G4/100)+(AX35*I4/100)+(AY35*J4/100)</f>
        <v>0</v>
      </c>
      <c r="D35" s="10"/>
      <c r="E35" s="53">
        <f>(BH35*L5/100)+(CI35*O5/100)+(CJ35*H5/100)+(CK35*G5/100)+(CL35*I5/100)+(CM35*J5/100)</f>
        <v>0</v>
      </c>
      <c r="F35" s="10"/>
      <c r="G35" s="53">
        <f>(DD35*L6/100)+(DZ35*O6/100)+(EA35*H6/100)+(EB35*G6/100)+(EC35*I6/100)+(ED35*J6/100)</f>
        <v>0</v>
      </c>
      <c r="H35" s="53">
        <f t="shared" si="0"/>
        <v>0</v>
      </c>
      <c r="I35" s="10"/>
      <c r="J35" s="10"/>
      <c r="K35" s="59"/>
      <c r="L35" s="37"/>
      <c r="M35" s="37"/>
      <c r="N35" s="37"/>
      <c r="O35" s="37"/>
      <c r="P35" s="37"/>
      <c r="Q35" s="37"/>
      <c r="R35" s="81">
        <f>SUM(K35:Q35)/M4</f>
        <v>0</v>
      </c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54">
        <f>SUM(S35:AT35)/Q4</f>
        <v>0</v>
      </c>
      <c r="AV35" s="38"/>
      <c r="AW35" s="38"/>
      <c r="AX35" s="38"/>
      <c r="AY35" s="38"/>
      <c r="AZ35" s="61">
        <f t="shared" si="2"/>
        <v>0</v>
      </c>
      <c r="BA35" s="82"/>
      <c r="BB35" s="37"/>
      <c r="BC35" s="37"/>
      <c r="BD35" s="37"/>
      <c r="BE35" s="37"/>
      <c r="BF35" s="37"/>
      <c r="BG35" s="37"/>
      <c r="BH35" s="81">
        <f>SUM(BA35:BG35)/M5</f>
        <v>0</v>
      </c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54">
        <f>SUM(BI35:CH35)/Q5</f>
        <v>0</v>
      </c>
      <c r="CJ35" s="38"/>
      <c r="CK35" s="38"/>
      <c r="CL35" s="38"/>
      <c r="CM35" s="83"/>
      <c r="CN35" s="61">
        <f t="shared" si="4"/>
        <v>0</v>
      </c>
      <c r="CO35" s="6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81">
        <f>SUM(CO35:DC35)/M6</f>
        <v>0</v>
      </c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54">
        <f>SUM(DE35:DY35)/Q6</f>
        <v>0</v>
      </c>
      <c r="EA35" s="38"/>
      <c r="EB35" s="38"/>
      <c r="EC35" s="38"/>
      <c r="ED35" s="68"/>
      <c r="EE35" s="57">
        <f t="shared" si="6"/>
        <v>0</v>
      </c>
    </row>
    <row r="36" spans="1:135" s="5" customFormat="1" ht="13" customHeight="1">
      <c r="A36" s="6"/>
      <c r="B36" s="74"/>
      <c r="C36" s="72">
        <f>(R36*L4/100)+(AU36*O4/100)+(AV36*H4/100)+(AW36*G4/100)+(AX36*I4/100)+(AY36*J4/100)</f>
        <v>0</v>
      </c>
      <c r="D36" s="11"/>
      <c r="E36" s="84">
        <f>(BH36*L5/100)+(CI36*O5/100)+(CJ36*H5/100)+(CK36*G5/100)+(CL36*I5/100)+(CM36*J5/100)</f>
        <v>0</v>
      </c>
      <c r="F36" s="85"/>
      <c r="G36" s="84">
        <f>(DD36*L6/100)+(DZ36*O6/100)+(EA36*H6/100)+(EB36*G6/100)+(EC36*I6/100)+(ED36*J6/100)</f>
        <v>0</v>
      </c>
      <c r="H36" s="53">
        <f t="shared" si="0"/>
        <v>0</v>
      </c>
      <c r="I36" s="85"/>
      <c r="J36" s="11"/>
      <c r="K36" s="60"/>
      <c r="L36" s="39"/>
      <c r="M36" s="39"/>
      <c r="N36" s="39"/>
      <c r="O36" s="39"/>
      <c r="P36" s="39"/>
      <c r="Q36" s="39"/>
      <c r="R36" s="81">
        <f>SUM(K36:Q36)/M4</f>
        <v>0</v>
      </c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54">
        <f>SUM(S36:AT36)/Q4</f>
        <v>0</v>
      </c>
      <c r="AV36" s="40"/>
      <c r="AW36" s="38"/>
      <c r="AX36" s="40"/>
      <c r="AY36" s="38"/>
      <c r="AZ36" s="86">
        <f t="shared" si="2"/>
        <v>0</v>
      </c>
      <c r="BA36" s="87"/>
      <c r="BB36" s="39"/>
      <c r="BC36" s="39"/>
      <c r="BD36" s="39"/>
      <c r="BE36" s="39"/>
      <c r="BF36" s="39"/>
      <c r="BG36" s="39"/>
      <c r="BH36" s="81">
        <f>SUM(BA36:BG36)/M5</f>
        <v>0</v>
      </c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54">
        <f>SUM(BI36:CH36)/Q5</f>
        <v>0</v>
      </c>
      <c r="CJ36" s="38"/>
      <c r="CK36" s="40"/>
      <c r="CL36" s="40"/>
      <c r="CM36" s="88"/>
      <c r="CN36" s="86">
        <f t="shared" si="4"/>
        <v>0</v>
      </c>
      <c r="CO36" s="6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81">
        <f>SUM(CO36:DC36)/M6</f>
        <v>0</v>
      </c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54">
        <f>SUM(DE36:DY36)/Q6</f>
        <v>0</v>
      </c>
      <c r="EA36" s="38"/>
      <c r="EB36" s="38"/>
      <c r="EC36" s="40"/>
      <c r="ED36" s="70"/>
      <c r="EE36" s="57">
        <f t="shared" si="6"/>
        <v>0</v>
      </c>
    </row>
    <row r="37" spans="1:135" s="5" customFormat="1" ht="13" customHeight="1">
      <c r="A37" s="6"/>
      <c r="B37" s="74"/>
      <c r="C37" s="72">
        <f>(R37*L4/100)+(AU37*O4/100)+(AV37*H4/100)+(AW37*G4/100)+(AX37*I4/100)+(AY37*J4/100)</f>
        <v>0</v>
      </c>
      <c r="D37" s="10"/>
      <c r="E37" s="53">
        <f>(BH37*L5/100)+(CI37*O5/100)+(CJ37*H5/100)+(CK37*G5/100)+(CL37*I5/100)+(CM37*J5/100)</f>
        <v>0</v>
      </c>
      <c r="F37" s="10"/>
      <c r="G37" s="53">
        <f>(DD37*L6/100)+(DZ37*O6/100)+(EA37*H6/100)+(EB37*G6/100)+(EC37*I6/100)+(ED37*J6/100)</f>
        <v>0</v>
      </c>
      <c r="H37" s="53">
        <f t="shared" si="0"/>
        <v>0</v>
      </c>
      <c r="I37" s="10"/>
      <c r="J37" s="10"/>
      <c r="K37" s="59"/>
      <c r="L37" s="37"/>
      <c r="M37" s="37"/>
      <c r="N37" s="37"/>
      <c r="O37" s="37"/>
      <c r="P37" s="37"/>
      <c r="Q37" s="37"/>
      <c r="R37" s="81">
        <f>SUM(K37:Q37)/M4</f>
        <v>0</v>
      </c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54">
        <f>SUM(S37:AT37)/Q4</f>
        <v>0</v>
      </c>
      <c r="AV37" s="38"/>
      <c r="AW37" s="38"/>
      <c r="AX37" s="38"/>
      <c r="AY37" s="38"/>
      <c r="AZ37" s="61">
        <f t="shared" si="2"/>
        <v>0</v>
      </c>
      <c r="BA37" s="82"/>
      <c r="BB37" s="37"/>
      <c r="BC37" s="37"/>
      <c r="BD37" s="37"/>
      <c r="BE37" s="37"/>
      <c r="BF37" s="37"/>
      <c r="BG37" s="37"/>
      <c r="BH37" s="81">
        <f>SUM(BA37:BG37)/M5</f>
        <v>0</v>
      </c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54">
        <f>SUM(BI37:BS37)/Q5</f>
        <v>0</v>
      </c>
      <c r="CJ37" s="38"/>
      <c r="CK37" s="38"/>
      <c r="CL37" s="38"/>
      <c r="CM37" s="83"/>
      <c r="CN37" s="61">
        <f t="shared" si="4"/>
        <v>0</v>
      </c>
      <c r="CO37" s="6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81">
        <f>SUM(CO37:DC37)/M6</f>
        <v>0</v>
      </c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54">
        <f>SUM(DE37:DY37)/Q6</f>
        <v>0</v>
      </c>
      <c r="EA37" s="38"/>
      <c r="EB37" s="38"/>
      <c r="EC37" s="38"/>
      <c r="ED37" s="68"/>
      <c r="EE37" s="57">
        <f t="shared" si="6"/>
        <v>0</v>
      </c>
    </row>
    <row r="38" spans="1:135" s="5" customFormat="1" ht="13" customHeight="1">
      <c r="A38" s="6"/>
      <c r="B38" s="74"/>
      <c r="C38" s="72">
        <f>(R38*L4/100)+(AU38*O4/100)+(AV38*H4/100)+(AW38*G4/100)+(AX38*I4/100)+(AY38*J4/100)</f>
        <v>0</v>
      </c>
      <c r="D38" s="11"/>
      <c r="E38" s="84">
        <f>(BH38*L5/100)+(CI38*O5/100)+(CJ38*H5/100)+(CK38*G5/100)+(CL38*I5/100)+(CM38*J5/100)</f>
        <v>0</v>
      </c>
      <c r="F38" s="85"/>
      <c r="G38" s="84">
        <f>(DD38*L6/100)+(DZ38*O6/100)+(EA38*H6/100)+(EB38*G6/100)+(EC38*I6/100)+(ED38*J6/100)</f>
        <v>0</v>
      </c>
      <c r="H38" s="53">
        <f t="shared" si="0"/>
        <v>0</v>
      </c>
      <c r="I38" s="85"/>
      <c r="J38" s="11"/>
      <c r="K38" s="60"/>
      <c r="L38" s="39"/>
      <c r="M38" s="39"/>
      <c r="N38" s="39"/>
      <c r="O38" s="39"/>
      <c r="P38" s="39"/>
      <c r="Q38" s="39"/>
      <c r="R38" s="81">
        <f>SUM(K38:Q38)/M4</f>
        <v>0</v>
      </c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54">
        <f>SUM(S38:AT38)/Q4</f>
        <v>0</v>
      </c>
      <c r="AV38" s="40"/>
      <c r="AW38" s="38"/>
      <c r="AX38" s="40"/>
      <c r="AY38" s="38"/>
      <c r="AZ38" s="86">
        <f t="shared" si="2"/>
        <v>0</v>
      </c>
      <c r="BA38" s="87"/>
      <c r="BB38" s="39"/>
      <c r="BC38" s="39"/>
      <c r="BD38" s="39"/>
      <c r="BE38" s="39"/>
      <c r="BF38" s="39"/>
      <c r="BG38" s="39"/>
      <c r="BH38" s="81">
        <f>SUM(BA38:BG38)/M5</f>
        <v>0</v>
      </c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54">
        <f>SUM(BI38:BS38)/Q5</f>
        <v>0</v>
      </c>
      <c r="CJ38" s="40"/>
      <c r="CK38" s="38"/>
      <c r="CL38" s="40"/>
      <c r="CM38" s="88"/>
      <c r="CN38" s="86">
        <f t="shared" si="4"/>
        <v>0</v>
      </c>
      <c r="CO38" s="6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81">
        <f>SUM(CO38:DC38)/M6</f>
        <v>0</v>
      </c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54">
        <f>SUM(DE38:DY38)/Q6</f>
        <v>0</v>
      </c>
      <c r="EA38" s="40"/>
      <c r="EB38" s="38"/>
      <c r="EC38" s="40"/>
      <c r="ED38" s="70"/>
      <c r="EE38" s="57">
        <f t="shared" si="6"/>
        <v>0</v>
      </c>
    </row>
    <row r="39" spans="1:135" s="5" customFormat="1" ht="13" customHeight="1">
      <c r="A39" s="6"/>
      <c r="B39" s="74"/>
      <c r="C39" s="72">
        <f>(R39*L4/100)+(AU39*O4/100)+(AV39*H4/100)+(AW39*G4/100)+(AX39*I4/100)+(AY39*J4/100)</f>
        <v>0</v>
      </c>
      <c r="D39" s="10"/>
      <c r="E39" s="53">
        <f>(BH39*L5/100)+(CI39*O5/100)+(CJ39*H5/100)+(CK39*G5/100)+(CL39*I5/100)+(CM39*J5/100)</f>
        <v>0</v>
      </c>
      <c r="F39" s="10"/>
      <c r="G39" s="53">
        <f>(DD39*L6/100)+(DZ39*O6/100)+(EA39*H6/100)+(EB39*G6/100)+(EC39*I6/100)+(ED39*J6/100)</f>
        <v>0</v>
      </c>
      <c r="H39" s="53">
        <f t="shared" si="0"/>
        <v>0</v>
      </c>
      <c r="I39" s="10"/>
      <c r="J39" s="10"/>
      <c r="K39" s="59"/>
      <c r="L39" s="37"/>
      <c r="M39" s="37"/>
      <c r="N39" s="37"/>
      <c r="O39" s="37"/>
      <c r="P39" s="37"/>
      <c r="Q39" s="37"/>
      <c r="R39" s="81">
        <f>SUM(K39:Q39)/M4</f>
        <v>0</v>
      </c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54">
        <f>SUM(S39:AT39)/Q4</f>
        <v>0</v>
      </c>
      <c r="AV39" s="38"/>
      <c r="AW39" s="38"/>
      <c r="AX39" s="38"/>
      <c r="AY39" s="38"/>
      <c r="AZ39" s="61">
        <f t="shared" si="2"/>
        <v>0</v>
      </c>
      <c r="BA39" s="82"/>
      <c r="BB39" s="37"/>
      <c r="BC39" s="37"/>
      <c r="BD39" s="37"/>
      <c r="BE39" s="37"/>
      <c r="BF39" s="37"/>
      <c r="BG39" s="37"/>
      <c r="BH39" s="81">
        <f>SUM(BA39:BG39)/M5</f>
        <v>0</v>
      </c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54">
        <f>SUM(BI39:BS39)/Q5</f>
        <v>0</v>
      </c>
      <c r="CJ39" s="38"/>
      <c r="CK39" s="38"/>
      <c r="CL39" s="38"/>
      <c r="CM39" s="83"/>
      <c r="CN39" s="61">
        <f t="shared" si="4"/>
        <v>0</v>
      </c>
      <c r="CO39" s="6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81">
        <f>SUM(CO39:DC39)/M6</f>
        <v>0</v>
      </c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54">
        <f>SUM(DE39:DY39)/Q6</f>
        <v>0</v>
      </c>
      <c r="EA39" s="38"/>
      <c r="EB39" s="38"/>
      <c r="EC39" s="38"/>
      <c r="ED39" s="68"/>
      <c r="EE39" s="57">
        <f t="shared" si="6"/>
        <v>0</v>
      </c>
    </row>
    <row r="40" spans="1:135" s="5" customFormat="1" ht="13" customHeight="1">
      <c r="A40" s="6"/>
      <c r="B40" s="74"/>
      <c r="C40" s="72">
        <f>(R40*L4/100)+(AU40*O4/100)+(AV40*H4/100)+(AW40*G4/100)+(AX40*I4/100)+(AY40*J4/100)</f>
        <v>0</v>
      </c>
      <c r="D40" s="11"/>
      <c r="E40" s="84">
        <f>(BH40*L5/100)+(CI40*O5/100)+(CJ40*H5/100)+(CK40*G5/100)+(CL40*I5/100)+(CM40*J5/100)</f>
        <v>0</v>
      </c>
      <c r="F40" s="85"/>
      <c r="G40" s="84">
        <f>(DD40*L6/100)+(DZ40*O6/100)+(EA40*H6/100)+(EB40*G6/100)+(EC40*I6/100)+(ED40*J6/100)</f>
        <v>0</v>
      </c>
      <c r="H40" s="53">
        <f t="shared" si="0"/>
        <v>0</v>
      </c>
      <c r="I40" s="85"/>
      <c r="J40" s="11"/>
      <c r="K40" s="60"/>
      <c r="L40" s="39"/>
      <c r="M40" s="39"/>
      <c r="N40" s="39"/>
      <c r="O40" s="39"/>
      <c r="P40" s="39"/>
      <c r="Q40" s="39"/>
      <c r="R40" s="81">
        <f>SUM(K40:Q40)/M4</f>
        <v>0</v>
      </c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54">
        <f>SUM(S40:AT40)/Q4</f>
        <v>0</v>
      </c>
      <c r="AV40" s="40"/>
      <c r="AW40" s="38"/>
      <c r="AX40" s="40"/>
      <c r="AY40" s="38"/>
      <c r="AZ40" s="86">
        <f t="shared" si="2"/>
        <v>0</v>
      </c>
      <c r="BA40" s="87"/>
      <c r="BB40" s="39"/>
      <c r="BC40" s="39"/>
      <c r="BD40" s="39"/>
      <c r="BE40" s="39"/>
      <c r="BF40" s="39"/>
      <c r="BG40" s="39"/>
      <c r="BH40" s="81">
        <f>SUM(BA40:BG40)/M5</f>
        <v>0</v>
      </c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54">
        <f>SUM(BI40:BS40)/Q5</f>
        <v>0</v>
      </c>
      <c r="CJ40" s="40"/>
      <c r="CK40" s="38"/>
      <c r="CL40" s="40"/>
      <c r="CM40" s="88"/>
      <c r="CN40" s="86">
        <f t="shared" si="4"/>
        <v>0</v>
      </c>
      <c r="CO40" s="6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81">
        <f>SUM(CO40:DC40)/M6</f>
        <v>0</v>
      </c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54">
        <f>SUM(DE40:DY40)/Q6</f>
        <v>0</v>
      </c>
      <c r="EA40" s="40"/>
      <c r="EB40" s="38"/>
      <c r="EC40" s="40"/>
      <c r="ED40" s="70"/>
      <c r="EE40" s="57">
        <f t="shared" si="6"/>
        <v>0</v>
      </c>
    </row>
    <row r="41" spans="1:135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</row>
    <row r="43" spans="1:135">
      <c r="B43" s="89" t="s">
        <v>77</v>
      </c>
    </row>
    <row r="44" spans="1:135" ht="25">
      <c r="B44" s="50">
        <f>COUNT(D11:D40)</f>
        <v>23</v>
      </c>
      <c r="E44" s="139" t="s">
        <v>24</v>
      </c>
      <c r="F44" s="139" t="s">
        <v>25</v>
      </c>
      <c r="G44" s="139" t="s">
        <v>26</v>
      </c>
      <c r="H44" s="139" t="s">
        <v>89</v>
      </c>
      <c r="I44" s="116" t="s">
        <v>90</v>
      </c>
      <c r="J44" s="45"/>
      <c r="K44" s="117" t="s">
        <v>136</v>
      </c>
      <c r="L44" s="118"/>
      <c r="M44" s="45"/>
      <c r="N44" s="127" t="s">
        <v>98</v>
      </c>
      <c r="O44" s="128"/>
      <c r="P44" s="107"/>
    </row>
    <row r="45" spans="1:135">
      <c r="E45" s="140"/>
      <c r="F45" s="140"/>
      <c r="G45" s="140"/>
      <c r="H45" s="140"/>
      <c r="I45" s="116"/>
      <c r="J45" s="45"/>
      <c r="K45" s="90" t="s">
        <v>83</v>
      </c>
      <c r="L45" s="91" t="s">
        <v>78</v>
      </c>
      <c r="M45" s="45"/>
      <c r="N45" s="90" t="s">
        <v>83</v>
      </c>
      <c r="O45" s="91" t="s">
        <v>78</v>
      </c>
      <c r="P45" s="108"/>
    </row>
    <row r="46" spans="1:135">
      <c r="C46" s="141" t="s">
        <v>86</v>
      </c>
      <c r="D46" s="142"/>
      <c r="E46" s="29">
        <f>COUNTIF(D11:D40, "&lt;5")</f>
        <v>7</v>
      </c>
      <c r="F46" s="29">
        <f>COUNTIF(D11:D40, "5")</f>
        <v>3</v>
      </c>
      <c r="G46" s="29">
        <f>COUNTIF(D11:D40, "6")</f>
        <v>4</v>
      </c>
      <c r="H46" s="29">
        <f>SUM(COUNTIF(D11:D40, "7")+COUNTIF(D11:D40, "8"))</f>
        <v>7</v>
      </c>
      <c r="I46" s="29">
        <f>SUM(COUNTIF(D11:D40, "9")+COUNTIF(D11:D40, "10"))</f>
        <v>2</v>
      </c>
      <c r="J46" s="34"/>
      <c r="K46" s="52">
        <f>SUM(F46:I46)</f>
        <v>16</v>
      </c>
      <c r="L46" s="51">
        <f>(K46*100)/B44</f>
        <v>69.565217391304344</v>
      </c>
      <c r="M46" s="34"/>
      <c r="N46" s="52">
        <f>E46</f>
        <v>7</v>
      </c>
      <c r="O46" s="51">
        <f>(N46*100)/B44</f>
        <v>30.434782608695652</v>
      </c>
      <c r="P46" s="109"/>
    </row>
    <row r="47" spans="1:135">
      <c r="C47" s="143" t="s">
        <v>28</v>
      </c>
      <c r="D47" s="144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>
        <f>(K47*100)/B44</f>
        <v>0</v>
      </c>
      <c r="M47" s="47"/>
      <c r="N47" s="49">
        <f>E47</f>
        <v>0</v>
      </c>
      <c r="O47" s="51">
        <f>(N47*100)/B44</f>
        <v>0</v>
      </c>
      <c r="P47" s="109"/>
    </row>
    <row r="48" spans="1:135">
      <c r="C48" s="137" t="s">
        <v>29</v>
      </c>
      <c r="D48" s="138"/>
      <c r="E48" s="29">
        <f>COUNTIF(G11:G40, "&lt;5")</f>
        <v>30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>
        <f>(K48*100)/B44</f>
        <v>0</v>
      </c>
      <c r="M48" s="48"/>
      <c r="N48" s="49">
        <f>E48</f>
        <v>30</v>
      </c>
      <c r="O48" s="51">
        <f>(N48*100)/B44</f>
        <v>130.43478260869566</v>
      </c>
      <c r="P48" s="109"/>
    </row>
    <row r="49" spans="3:16">
      <c r="C49" s="137" t="s">
        <v>108</v>
      </c>
      <c r="D49" s="138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>
        <f>(K49*100)/B44</f>
        <v>0</v>
      </c>
      <c r="N49" s="49">
        <f>E49</f>
        <v>0</v>
      </c>
      <c r="O49" s="51">
        <f>(N49*100)/B44</f>
        <v>0</v>
      </c>
      <c r="P49" s="109"/>
    </row>
    <row r="50" spans="3:16">
      <c r="C50" s="137" t="s">
        <v>91</v>
      </c>
      <c r="D50" s="138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>
        <f>(K50*100)/B44</f>
        <v>0</v>
      </c>
      <c r="N50" s="49">
        <f>E50</f>
        <v>0</v>
      </c>
      <c r="O50" s="51">
        <f>(N50*100)/B44</f>
        <v>0</v>
      </c>
      <c r="P50" s="109"/>
    </row>
  </sheetData>
  <mergeCells count="48">
    <mergeCell ref="CO6:ED7"/>
    <mergeCell ref="G2:G3"/>
    <mergeCell ref="H2:H3"/>
    <mergeCell ref="I2:I3"/>
    <mergeCell ref="J2:J3"/>
    <mergeCell ref="L2:M2"/>
    <mergeCell ref="O2:Q2"/>
    <mergeCell ref="S2:S3"/>
    <mergeCell ref="E4:F4"/>
    <mergeCell ref="E5:F5"/>
    <mergeCell ref="E6:F6"/>
    <mergeCell ref="BA6:CM7"/>
    <mergeCell ref="CI9:CI10"/>
    <mergeCell ref="K9:Q9"/>
    <mergeCell ref="R9:R10"/>
    <mergeCell ref="S9:AT9"/>
    <mergeCell ref="AU9:AU10"/>
    <mergeCell ref="AW9:AW10"/>
    <mergeCell ref="AX9:AX10"/>
    <mergeCell ref="AV9:AV10"/>
    <mergeCell ref="AY9:AY10"/>
    <mergeCell ref="BA9:BG9"/>
    <mergeCell ref="BH9:BH10"/>
    <mergeCell ref="C50:D50"/>
    <mergeCell ref="E44:E45"/>
    <mergeCell ref="F44:F45"/>
    <mergeCell ref="G44:G45"/>
    <mergeCell ref="H44:H45"/>
    <mergeCell ref="C46:D46"/>
    <mergeCell ref="C47:D47"/>
    <mergeCell ref="C48:D48"/>
    <mergeCell ref="C49:D49"/>
    <mergeCell ref="I44:I45"/>
    <mergeCell ref="K44:L44"/>
    <mergeCell ref="ED9:ED10"/>
    <mergeCell ref="CJ9:CJ10"/>
    <mergeCell ref="CK9:CK10"/>
    <mergeCell ref="CL9:CL10"/>
    <mergeCell ref="CM9:CM10"/>
    <mergeCell ref="N44:O44"/>
    <mergeCell ref="DZ9:DZ10"/>
    <mergeCell ref="BI9:CH9"/>
    <mergeCell ref="EB9:EB10"/>
    <mergeCell ref="EA9:EA10"/>
    <mergeCell ref="EC9:EC10"/>
    <mergeCell ref="CO9:DC9"/>
    <mergeCell ref="DD9:DD10"/>
    <mergeCell ref="DE9:DY9"/>
  </mergeCells>
  <phoneticPr fontId="26" type="noConversion"/>
  <conditionalFormatting sqref="CO11:ED40 BA11:CM40 C11:AY40">
    <cfRule type="cellIs" dxfId="50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Z50"/>
  <sheetViews>
    <sheetView showGridLines="0" showRuler="0" topLeftCell="D9" zoomScaleNormal="70" zoomScalePageLayoutView="70" workbookViewId="0">
      <selection activeCell="L30" sqref="L30"/>
    </sheetView>
  </sheetViews>
  <sheetFormatPr baseColWidth="10" defaultColWidth="9.1640625" defaultRowHeight="13" x14ac:dyDescent="0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6" width="5.5" style="1" customWidth="1"/>
    <col min="17" max="17" width="6.1640625" style="1" customWidth="1"/>
    <col min="18" max="18" width="8.1640625" style="1" customWidth="1"/>
    <col min="19" max="34" width="5.83203125" style="1" customWidth="1"/>
    <col min="35" max="45" width="5.6640625" style="1" customWidth="1"/>
    <col min="46" max="46" width="5.83203125" style="1" customWidth="1"/>
    <col min="47" max="47" width="9.1640625" style="1"/>
    <col min="48" max="48" width="6.1640625" style="1" customWidth="1"/>
    <col min="49" max="49" width="5.6640625" style="1" customWidth="1"/>
    <col min="50" max="50" width="5.33203125" style="1" customWidth="1"/>
    <col min="51" max="51" width="7" style="1" customWidth="1"/>
    <col min="52" max="52" width="34.33203125" style="1" customWidth="1"/>
    <col min="53" max="54" width="7" style="1" customWidth="1"/>
    <col min="55" max="56" width="6.83203125" style="1" customWidth="1"/>
    <col min="57" max="58" width="7.1640625" style="1" customWidth="1"/>
    <col min="59" max="59" width="7" style="1" customWidth="1"/>
    <col min="60" max="60" width="6.33203125" style="1" customWidth="1"/>
    <col min="61" max="73" width="5.5" style="1" customWidth="1"/>
    <col min="74" max="81" width="6" style="1" customWidth="1"/>
    <col min="82" max="82" width="6.33203125" style="1" customWidth="1"/>
    <col min="83" max="83" width="6.5" style="1" customWidth="1"/>
    <col min="84" max="84" width="5.83203125" style="1" customWidth="1"/>
    <col min="85" max="85" width="5.5" style="1" customWidth="1"/>
    <col min="86" max="86" width="5.1640625" style="1" customWidth="1"/>
    <col min="87" max="88" width="5.83203125" style="1" customWidth="1"/>
    <col min="89" max="89" width="45.5" style="1" customWidth="1"/>
    <col min="90" max="97" width="6.5" style="1" customWidth="1"/>
    <col min="98" max="99" width="6.1640625" style="1" customWidth="1"/>
    <col min="100" max="100" width="6" style="1" customWidth="1"/>
    <col min="101" max="101" width="6.5" style="1" customWidth="1"/>
    <col min="102" max="102" width="7" style="1" customWidth="1"/>
    <col min="103" max="103" width="9.1640625" style="1"/>
    <col min="104" max="111" width="5.83203125" style="1" customWidth="1"/>
    <col min="112" max="120" width="6.1640625" style="1" customWidth="1"/>
    <col min="121" max="123" width="5.5" style="1" customWidth="1"/>
    <col min="124" max="124" width="5.83203125" style="1" customWidth="1"/>
    <col min="125" max="125" width="9.1640625" style="1"/>
    <col min="126" max="126" width="5.83203125" style="1" customWidth="1"/>
    <col min="127" max="127" width="6.1640625" style="1" customWidth="1"/>
    <col min="128" max="128" width="5.83203125" style="1" customWidth="1"/>
    <col min="129" max="129" width="6" style="1" customWidth="1"/>
    <col min="130" max="130" width="50.5" style="1" customWidth="1"/>
    <col min="131" max="16384" width="9.1640625" style="1"/>
  </cols>
  <sheetData>
    <row r="2" spans="1:130">
      <c r="G2" s="139" t="s">
        <v>87</v>
      </c>
      <c r="H2" s="139" t="s">
        <v>21</v>
      </c>
      <c r="I2" s="139" t="s">
        <v>111</v>
      </c>
      <c r="J2" s="139" t="s">
        <v>22</v>
      </c>
      <c r="L2" s="117" t="s">
        <v>109</v>
      </c>
      <c r="M2" s="171"/>
      <c r="O2" s="117" t="s">
        <v>107</v>
      </c>
      <c r="P2" s="172"/>
      <c r="Q2" s="171"/>
      <c r="S2" s="173" t="s">
        <v>198</v>
      </c>
    </row>
    <row r="3" spans="1:130" ht="28">
      <c r="B3" s="25" t="s">
        <v>100</v>
      </c>
      <c r="G3" s="140"/>
      <c r="H3" s="140"/>
      <c r="I3" s="140"/>
      <c r="J3" s="140"/>
      <c r="L3" s="75" t="s">
        <v>78</v>
      </c>
      <c r="M3" s="75" t="s">
        <v>104</v>
      </c>
      <c r="O3" s="75" t="s">
        <v>78</v>
      </c>
      <c r="P3" s="75"/>
      <c r="Q3" s="75" t="s">
        <v>104</v>
      </c>
      <c r="S3" s="173"/>
    </row>
    <row r="4" spans="1:130" s="2" customFormat="1" ht="28">
      <c r="B4" s="8" t="s">
        <v>88</v>
      </c>
      <c r="C4" s="14"/>
      <c r="D4" s="14"/>
      <c r="E4" s="141" t="s">
        <v>86</v>
      </c>
      <c r="F4" s="142"/>
      <c r="G4" s="29">
        <v>5</v>
      </c>
      <c r="H4" s="29"/>
      <c r="I4" s="29">
        <v>5</v>
      </c>
      <c r="J4" s="30"/>
      <c r="L4" s="30">
        <v>80</v>
      </c>
      <c r="M4" s="28">
        <v>7</v>
      </c>
      <c r="O4" s="30">
        <v>10</v>
      </c>
      <c r="P4" s="30"/>
      <c r="Q4" s="28">
        <v>20</v>
      </c>
      <c r="S4" s="55">
        <f>G4+H4+I4+J4+L4+O4</f>
        <v>100</v>
      </c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</row>
    <row r="5" spans="1:130" s="2" customFormat="1" ht="30" customHeight="1" thickBot="1">
      <c r="B5" s="8" t="s">
        <v>65</v>
      </c>
      <c r="C5" s="14"/>
      <c r="D5" s="14"/>
      <c r="E5" s="143" t="s">
        <v>28</v>
      </c>
      <c r="F5" s="144"/>
      <c r="G5" s="31">
        <v>10</v>
      </c>
      <c r="H5" s="32"/>
      <c r="I5" s="32"/>
      <c r="J5" s="32"/>
      <c r="L5" s="33">
        <v>80</v>
      </c>
      <c r="M5" s="26">
        <v>7</v>
      </c>
      <c r="O5" s="32">
        <v>10</v>
      </c>
      <c r="P5" s="32"/>
      <c r="Q5" s="27">
        <v>22</v>
      </c>
      <c r="S5" s="55">
        <f>G5+H5+I5+J5+L5+O5</f>
        <v>100</v>
      </c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</row>
    <row r="6" spans="1:130" s="5" customFormat="1" ht="31.5" customHeight="1" thickTop="1">
      <c r="A6" s="6"/>
      <c r="B6" s="8" t="s">
        <v>64</v>
      </c>
      <c r="C6" s="14"/>
      <c r="D6" s="14"/>
      <c r="E6" s="137" t="s">
        <v>29</v>
      </c>
      <c r="F6" s="138"/>
      <c r="G6" s="35">
        <v>10</v>
      </c>
      <c r="H6" s="35"/>
      <c r="I6" s="35"/>
      <c r="J6" s="35"/>
      <c r="L6" s="35">
        <v>80</v>
      </c>
      <c r="M6" s="26">
        <v>12</v>
      </c>
      <c r="O6" s="35">
        <v>10</v>
      </c>
      <c r="P6" s="35"/>
      <c r="Q6" s="26">
        <v>17</v>
      </c>
      <c r="S6" s="55">
        <f>SUM(G6,H6,I6,J6,L6,O6)</f>
        <v>100</v>
      </c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BA6" s="145" t="s">
        <v>30</v>
      </c>
      <c r="BB6" s="146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8"/>
      <c r="CL6" s="165" t="s">
        <v>103</v>
      </c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7"/>
    </row>
    <row r="7" spans="1:130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20"/>
      <c r="R7" s="19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149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1"/>
      <c r="CL7" s="168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69"/>
      <c r="DL7" s="169"/>
      <c r="DM7" s="169"/>
      <c r="DN7" s="169"/>
      <c r="DO7" s="169"/>
      <c r="DP7" s="169"/>
      <c r="DQ7" s="169"/>
      <c r="DR7" s="169"/>
      <c r="DS7" s="169"/>
      <c r="DT7" s="169"/>
      <c r="DU7" s="169"/>
      <c r="DV7" s="169"/>
      <c r="DW7" s="169"/>
      <c r="DX7" s="169"/>
      <c r="DY7" s="170"/>
    </row>
    <row r="8" spans="1:130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76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77"/>
      <c r="CL8" s="63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4"/>
      <c r="DL8" s="64"/>
      <c r="DM8" s="64"/>
      <c r="DN8" s="64"/>
      <c r="DO8" s="64"/>
      <c r="DP8" s="64"/>
      <c r="DQ8" s="64"/>
      <c r="DR8" s="64"/>
      <c r="DS8" s="64"/>
      <c r="DT8" s="64"/>
      <c r="DU8" s="64"/>
      <c r="DV8" s="64"/>
      <c r="DW8" s="64"/>
      <c r="DX8" s="64"/>
      <c r="DY8" s="65"/>
    </row>
    <row r="9" spans="1:130" s="9" customFormat="1" ht="39" customHeight="1" thickTop="1">
      <c r="B9" s="22" t="s">
        <v>132</v>
      </c>
      <c r="C9" s="6"/>
      <c r="D9" s="6"/>
      <c r="E9" s="6"/>
      <c r="F9" s="6"/>
      <c r="G9" s="6"/>
      <c r="H9" s="6"/>
      <c r="I9" s="6"/>
      <c r="J9" s="6"/>
      <c r="K9" s="152" t="s">
        <v>81</v>
      </c>
      <c r="L9" s="153"/>
      <c r="M9" s="153"/>
      <c r="N9" s="154"/>
      <c r="O9" s="153"/>
      <c r="P9" s="153"/>
      <c r="Q9" s="153"/>
      <c r="R9" s="155" t="s">
        <v>99</v>
      </c>
      <c r="S9" s="156" t="s">
        <v>82</v>
      </c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7" t="s">
        <v>113</v>
      </c>
      <c r="AV9" s="161" t="s">
        <v>85</v>
      </c>
      <c r="AW9" s="158" t="s">
        <v>92</v>
      </c>
      <c r="AX9" s="159" t="s">
        <v>110</v>
      </c>
      <c r="AY9" s="162" t="s">
        <v>134</v>
      </c>
      <c r="AZ9" s="36"/>
      <c r="BA9" s="164" t="s">
        <v>81</v>
      </c>
      <c r="BB9" s="134"/>
      <c r="BC9" s="134"/>
      <c r="BD9" s="132"/>
      <c r="BE9" s="134"/>
      <c r="BF9" s="134"/>
      <c r="BG9" s="134"/>
      <c r="BH9" s="135" t="s">
        <v>99</v>
      </c>
      <c r="BI9" s="131" t="s">
        <v>82</v>
      </c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2"/>
      <c r="BW9" s="132"/>
      <c r="BX9" s="132"/>
      <c r="BY9" s="132"/>
      <c r="BZ9" s="132"/>
      <c r="CA9" s="132"/>
      <c r="CB9" s="132"/>
      <c r="CC9" s="132"/>
      <c r="CD9" s="131"/>
      <c r="CE9" s="131"/>
      <c r="CF9" s="129" t="s">
        <v>113</v>
      </c>
      <c r="CG9" s="121" t="s">
        <v>85</v>
      </c>
      <c r="CH9" s="123" t="s">
        <v>92</v>
      </c>
      <c r="CI9" s="124" t="s">
        <v>112</v>
      </c>
      <c r="CJ9" s="125" t="s">
        <v>134</v>
      </c>
      <c r="CK9" s="36"/>
      <c r="CL9" s="133" t="s">
        <v>81</v>
      </c>
      <c r="CM9" s="134"/>
      <c r="CN9" s="134"/>
      <c r="CO9" s="134"/>
      <c r="CP9" s="134"/>
      <c r="CQ9" s="134"/>
      <c r="CR9" s="134"/>
      <c r="CS9" s="134"/>
      <c r="CT9" s="134"/>
      <c r="CU9" s="134"/>
      <c r="CV9" s="132"/>
      <c r="CW9" s="134"/>
      <c r="CX9" s="134"/>
      <c r="CY9" s="135" t="s">
        <v>99</v>
      </c>
      <c r="CZ9" s="131" t="s">
        <v>82</v>
      </c>
      <c r="DA9" s="131"/>
      <c r="DB9" s="131"/>
      <c r="DC9" s="131"/>
      <c r="DD9" s="131"/>
      <c r="DE9" s="131"/>
      <c r="DF9" s="131"/>
      <c r="DG9" s="131"/>
      <c r="DH9" s="132"/>
      <c r="DI9" s="132"/>
      <c r="DJ9" s="132"/>
      <c r="DK9" s="132"/>
      <c r="DL9" s="132"/>
      <c r="DM9" s="132"/>
      <c r="DN9" s="132"/>
      <c r="DO9" s="132"/>
      <c r="DP9" s="132"/>
      <c r="DQ9" s="131"/>
      <c r="DR9" s="131"/>
      <c r="DS9" s="131"/>
      <c r="DT9" s="131"/>
      <c r="DU9" s="129" t="s">
        <v>113</v>
      </c>
      <c r="DV9" s="121" t="s">
        <v>85</v>
      </c>
      <c r="DW9" s="123" t="s">
        <v>92</v>
      </c>
      <c r="DX9" s="124" t="s">
        <v>112</v>
      </c>
      <c r="DY9" s="119" t="s">
        <v>134</v>
      </c>
    </row>
    <row r="10" spans="1:130" s="7" customFormat="1" ht="101" customHeight="1">
      <c r="B10" s="73" t="s">
        <v>80</v>
      </c>
      <c r="C10" s="44" t="s">
        <v>4</v>
      </c>
      <c r="D10" s="43" t="s">
        <v>23</v>
      </c>
      <c r="E10" s="44" t="s">
        <v>30</v>
      </c>
      <c r="F10" s="44" t="s">
        <v>23</v>
      </c>
      <c r="G10" s="78" t="s">
        <v>103</v>
      </c>
      <c r="H10" s="79" t="s">
        <v>79</v>
      </c>
      <c r="I10" s="79" t="s">
        <v>23</v>
      </c>
      <c r="J10" s="56" t="s">
        <v>135</v>
      </c>
      <c r="K10" s="58" t="s">
        <v>133</v>
      </c>
      <c r="L10" s="111" t="s">
        <v>105</v>
      </c>
      <c r="M10" s="42" t="s">
        <v>50</v>
      </c>
      <c r="N10" s="110" t="s">
        <v>154</v>
      </c>
      <c r="O10" s="110" t="s">
        <v>184</v>
      </c>
      <c r="P10" s="110" t="s">
        <v>185</v>
      </c>
      <c r="Q10" s="42" t="s">
        <v>192</v>
      </c>
      <c r="R10" s="136"/>
      <c r="S10" s="42" t="s">
        <v>205</v>
      </c>
      <c r="T10" s="42" t="s">
        <v>114</v>
      </c>
      <c r="U10" s="42" t="s">
        <v>115</v>
      </c>
      <c r="V10" s="42" t="s">
        <v>19</v>
      </c>
      <c r="W10" s="42" t="s">
        <v>131</v>
      </c>
      <c r="X10" s="42" t="s">
        <v>42</v>
      </c>
      <c r="Y10" s="42" t="s">
        <v>156</v>
      </c>
      <c r="Z10" s="42" t="s">
        <v>193</v>
      </c>
      <c r="AA10" s="42" t="s">
        <v>106</v>
      </c>
      <c r="AB10" s="42" t="s">
        <v>51</v>
      </c>
      <c r="AC10" s="42" t="s">
        <v>52</v>
      </c>
      <c r="AD10" s="42" t="s">
        <v>33</v>
      </c>
      <c r="AE10" s="42" t="s">
        <v>53</v>
      </c>
      <c r="AF10" s="42" t="s">
        <v>54</v>
      </c>
      <c r="AG10" s="42" t="s">
        <v>20</v>
      </c>
      <c r="AH10" s="42" t="s">
        <v>169</v>
      </c>
      <c r="AI10" s="42" t="s">
        <v>170</v>
      </c>
      <c r="AJ10" s="42" t="s">
        <v>171</v>
      </c>
      <c r="AK10" s="42" t="s">
        <v>194</v>
      </c>
      <c r="AL10" s="42" t="s">
        <v>195</v>
      </c>
      <c r="AM10" s="42"/>
      <c r="AN10" s="42"/>
      <c r="AO10" s="42"/>
      <c r="AP10" s="42"/>
      <c r="AQ10" s="42"/>
      <c r="AR10" s="42"/>
      <c r="AS10" s="42"/>
      <c r="AT10" s="42"/>
      <c r="AU10" s="130"/>
      <c r="AV10" s="122"/>
      <c r="AW10" s="122"/>
      <c r="AX10" s="160"/>
      <c r="AY10" s="163"/>
      <c r="AZ10" s="21" t="s">
        <v>80</v>
      </c>
      <c r="BA10" s="80" t="s">
        <v>31</v>
      </c>
      <c r="BB10" s="41" t="s">
        <v>0</v>
      </c>
      <c r="BC10" s="42" t="s">
        <v>1</v>
      </c>
      <c r="BD10" s="42" t="s">
        <v>200</v>
      </c>
      <c r="BE10" s="42" t="s">
        <v>202</v>
      </c>
      <c r="BF10" s="42" t="s">
        <v>7</v>
      </c>
      <c r="BG10" s="42" t="s">
        <v>206</v>
      </c>
      <c r="BH10" s="136"/>
      <c r="BI10" s="42" t="s">
        <v>20</v>
      </c>
      <c r="BJ10" s="42" t="s">
        <v>169</v>
      </c>
      <c r="BK10" s="42" t="s">
        <v>170</v>
      </c>
      <c r="BL10" s="42" t="s">
        <v>171</v>
      </c>
      <c r="BM10" s="42" t="s">
        <v>172</v>
      </c>
      <c r="BN10" s="42" t="s">
        <v>173</v>
      </c>
      <c r="BO10" s="42" t="s">
        <v>174</v>
      </c>
      <c r="BP10" s="42" t="s">
        <v>175</v>
      </c>
      <c r="BQ10" s="42" t="s">
        <v>176</v>
      </c>
      <c r="BR10" s="42" t="s">
        <v>177</v>
      </c>
      <c r="BS10" s="42" t="s">
        <v>178</v>
      </c>
      <c r="BT10" s="42" t="s">
        <v>44</v>
      </c>
      <c r="BU10" s="42" t="s">
        <v>45</v>
      </c>
      <c r="BV10" s="42" t="s">
        <v>46</v>
      </c>
      <c r="BW10" s="42" t="s">
        <v>47</v>
      </c>
      <c r="BX10" s="42" t="s">
        <v>48</v>
      </c>
      <c r="BY10" s="42" t="s">
        <v>49</v>
      </c>
      <c r="BZ10" s="42" t="s">
        <v>60</v>
      </c>
      <c r="CA10" s="42" t="s">
        <v>61</v>
      </c>
      <c r="CB10" s="42" t="s">
        <v>62</v>
      </c>
      <c r="CC10" s="42" t="s">
        <v>3</v>
      </c>
      <c r="CD10" s="42" t="s">
        <v>93</v>
      </c>
      <c r="CE10" s="42" t="s">
        <v>9</v>
      </c>
      <c r="CF10" s="130"/>
      <c r="CG10" s="122"/>
      <c r="CH10" s="122"/>
      <c r="CI10" s="122"/>
      <c r="CJ10" s="126"/>
      <c r="CK10" s="21" t="s">
        <v>80</v>
      </c>
      <c r="CL10" s="66" t="s">
        <v>59</v>
      </c>
      <c r="CM10" s="98" t="s">
        <v>166</v>
      </c>
      <c r="CN10" s="98" t="s">
        <v>167</v>
      </c>
      <c r="CO10" s="98" t="s">
        <v>168</v>
      </c>
      <c r="CP10" s="98" t="s">
        <v>18</v>
      </c>
      <c r="CQ10" s="98" t="s">
        <v>102</v>
      </c>
      <c r="CR10" s="98" t="s">
        <v>15</v>
      </c>
      <c r="CS10" s="98" t="s">
        <v>16</v>
      </c>
      <c r="CT10" s="42" t="s">
        <v>17</v>
      </c>
      <c r="CU10" s="42" t="s">
        <v>94</v>
      </c>
      <c r="CV10" s="42" t="s">
        <v>95</v>
      </c>
      <c r="CW10" s="42" t="s">
        <v>96</v>
      </c>
      <c r="CX10" s="42"/>
      <c r="CY10" s="136"/>
      <c r="CZ10" s="42" t="s">
        <v>2</v>
      </c>
      <c r="DA10" s="42" t="s">
        <v>58</v>
      </c>
      <c r="DB10" s="42" t="s">
        <v>159</v>
      </c>
      <c r="DC10" s="42" t="s">
        <v>160</v>
      </c>
      <c r="DD10" s="42" t="s">
        <v>162</v>
      </c>
      <c r="DE10" s="42" t="s">
        <v>163</v>
      </c>
      <c r="DF10" s="42" t="s">
        <v>164</v>
      </c>
      <c r="DG10" s="42" t="s">
        <v>165</v>
      </c>
      <c r="DH10" s="42" t="s">
        <v>10</v>
      </c>
      <c r="DI10" s="42" t="s">
        <v>11</v>
      </c>
      <c r="DJ10" s="42" t="s">
        <v>12</v>
      </c>
      <c r="DK10" s="42" t="s">
        <v>13</v>
      </c>
      <c r="DL10" s="42" t="s">
        <v>14</v>
      </c>
      <c r="DM10" s="42" t="s">
        <v>97</v>
      </c>
      <c r="DN10" s="42" t="s">
        <v>55</v>
      </c>
      <c r="DO10" s="42" t="s">
        <v>56</v>
      </c>
      <c r="DP10" s="42" t="s">
        <v>57</v>
      </c>
      <c r="DQ10" s="42"/>
      <c r="DR10" s="42"/>
      <c r="DS10" s="42"/>
      <c r="DT10" s="42"/>
      <c r="DU10" s="130"/>
      <c r="DV10" s="122"/>
      <c r="DW10" s="122"/>
      <c r="DX10" s="122"/>
      <c r="DY10" s="120"/>
      <c r="DZ10" s="15" t="s">
        <v>80</v>
      </c>
    </row>
    <row r="11" spans="1:130" s="5" customFormat="1" ht="13" customHeight="1">
      <c r="A11" s="6"/>
      <c r="B11" s="102" t="s">
        <v>66</v>
      </c>
      <c r="C11" s="71">
        <f>(R11*L4/100)+(AU11*O4/100)+(AV11*H4/100)+(AW11*G4/100)+(AX11*I4/100)+(AY11*J4/100)</f>
        <v>3.7035999999999998</v>
      </c>
      <c r="D11" s="92">
        <v>4</v>
      </c>
      <c r="E11" s="53">
        <f>(BH11*L5/100)+(CF11*O5/100)+(CG11*H5/100)+(CH11*G5/100)+(CI11*I5/100)+(CJ11*J5/100)</f>
        <v>0</v>
      </c>
      <c r="F11" s="92"/>
      <c r="G11" s="53">
        <f>(CY11*L6/100)+(DU11*O6/100)+(DV11*H6/100)+(DW11*G6/100)+(DX11*I6/100)+(DY11*J6/100)</f>
        <v>0</v>
      </c>
      <c r="H11" s="53">
        <f>SUM(C11+E11+G11)/3</f>
        <v>1.2345333333333333</v>
      </c>
      <c r="I11" s="10"/>
      <c r="J11" s="10"/>
      <c r="K11" s="59">
        <v>5.22</v>
      </c>
      <c r="L11" s="37">
        <v>4.2</v>
      </c>
      <c r="M11" s="37">
        <v>3.02</v>
      </c>
      <c r="N11" s="97">
        <v>4.03</v>
      </c>
      <c r="O11" s="37">
        <v>3.73</v>
      </c>
      <c r="P11" s="37">
        <v>1.9</v>
      </c>
      <c r="Q11" s="37">
        <v>5.43</v>
      </c>
      <c r="R11" s="81">
        <f>SUM(K11:Q11)/M4</f>
        <v>3.9328571428571424</v>
      </c>
      <c r="S11" s="38">
        <v>10</v>
      </c>
      <c r="T11" s="38">
        <v>10</v>
      </c>
      <c r="U11" s="38">
        <v>10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10</v>
      </c>
      <c r="AI11" s="38">
        <v>0</v>
      </c>
      <c r="AJ11" s="38">
        <v>0</v>
      </c>
      <c r="AK11" s="38">
        <v>0</v>
      </c>
      <c r="AL11" s="38">
        <v>10</v>
      </c>
      <c r="AM11" s="38"/>
      <c r="AN11" s="38"/>
      <c r="AO11" s="38"/>
      <c r="AP11" s="38"/>
      <c r="AQ11" s="38"/>
      <c r="AR11" s="38"/>
      <c r="AS11" s="38"/>
      <c r="AT11" s="38"/>
      <c r="AU11" s="54">
        <f>SUM(S11:AT11)/Q4</f>
        <v>2.5</v>
      </c>
      <c r="AV11" s="38"/>
      <c r="AW11" s="38">
        <f>AU11</f>
        <v>2.5</v>
      </c>
      <c r="AX11" s="38">
        <f>(R11*0.8)+(AU11*0.2)</f>
        <v>3.6462857142857139</v>
      </c>
      <c r="AY11" s="38"/>
      <c r="AZ11" s="61" t="str">
        <f>B11</f>
        <v>Alcón Flores, Estela Rocío</v>
      </c>
      <c r="BA11" s="104"/>
      <c r="BB11" s="97"/>
      <c r="BC11" s="97"/>
      <c r="BD11" s="97"/>
      <c r="BE11" s="97"/>
      <c r="BF11" s="97"/>
      <c r="BG11" s="97"/>
      <c r="BH11" s="81">
        <f>SUM(BA11:BG11)/M5</f>
        <v>0</v>
      </c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54">
        <f>SUM(BI11:CE11)/Q5</f>
        <v>0</v>
      </c>
      <c r="CG11" s="38"/>
      <c r="CH11" s="38">
        <f>CF11</f>
        <v>0</v>
      </c>
      <c r="CI11" s="38"/>
      <c r="CJ11" s="83"/>
      <c r="CK11" s="61" t="str">
        <f>B11</f>
        <v>Alcón Flores, Estela Rocío</v>
      </c>
      <c r="CL11" s="105"/>
      <c r="CM11" s="106"/>
      <c r="CN11" s="106"/>
      <c r="CO11" s="106"/>
      <c r="CP11" s="106"/>
      <c r="CQ11" s="106"/>
      <c r="CR11" s="106"/>
      <c r="CS11" s="106"/>
      <c r="CT11" s="97"/>
      <c r="CU11" s="97"/>
      <c r="CV11" s="97"/>
      <c r="CW11" s="97"/>
      <c r="CX11" s="97"/>
      <c r="CY11" s="81">
        <f>SUM(CL11:CX11)/M6</f>
        <v>0</v>
      </c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54">
        <f>SUM(CZ11:DT11)/Q6</f>
        <v>0</v>
      </c>
      <c r="DV11" s="38"/>
      <c r="DW11" s="38">
        <f>DU11</f>
        <v>0</v>
      </c>
      <c r="DX11" s="38"/>
      <c r="DY11" s="68"/>
      <c r="DZ11" s="57" t="str">
        <f>B11</f>
        <v>Alcón Flores, Estela Rocío</v>
      </c>
    </row>
    <row r="12" spans="1:130" s="5" customFormat="1" ht="13" customHeight="1">
      <c r="A12" s="6"/>
      <c r="B12" s="102" t="s">
        <v>67</v>
      </c>
      <c r="C12" s="72">
        <f>(R12*L4/100)+(AU12*O4/100)+(AV12*H4/100)+(AW12*G4/100)+(AX12*I4/100)+(AY12*J4/100)</f>
        <v>5.01</v>
      </c>
      <c r="D12" s="92">
        <v>4</v>
      </c>
      <c r="E12" s="84">
        <f>(BH12*L5/100)+(CF12*O5/100)+(CG12*H5/100)+(CH12*G5/100)+(CI12*I5/100)+(CJ12*J5/100)</f>
        <v>0</v>
      </c>
      <c r="F12" s="92"/>
      <c r="G12" s="84">
        <f>(CY12*L6/100)+(DU12*O6/100)+(DV12*H6/100)+(DW12*G6/100)+(DX12*I6/100)+(DY12*J6/100)</f>
        <v>0</v>
      </c>
      <c r="H12" s="53">
        <f t="shared" ref="H12:H40" si="0">SUM(C12+E12+G12)/3</f>
        <v>1.67</v>
      </c>
      <c r="I12" s="85"/>
      <c r="J12" s="11"/>
      <c r="K12" s="60">
        <v>6.5</v>
      </c>
      <c r="L12" s="39">
        <v>5.91</v>
      </c>
      <c r="M12" s="39">
        <v>3.44</v>
      </c>
      <c r="N12" s="95">
        <v>9.68</v>
      </c>
      <c r="O12" s="95">
        <v>7.07</v>
      </c>
      <c r="P12" s="39">
        <v>0.89</v>
      </c>
      <c r="Q12" s="39">
        <v>4.26</v>
      </c>
      <c r="R12" s="81">
        <f>SUM(K12:Q12)/M4</f>
        <v>5.3928571428571432</v>
      </c>
      <c r="S12" s="40">
        <v>0</v>
      </c>
      <c r="T12" s="40">
        <v>0</v>
      </c>
      <c r="U12" s="40">
        <v>10</v>
      </c>
      <c r="V12" s="40">
        <v>10</v>
      </c>
      <c r="W12" s="40">
        <v>10</v>
      </c>
      <c r="X12" s="40">
        <v>0</v>
      </c>
      <c r="Y12" s="40">
        <v>0</v>
      </c>
      <c r="Z12" s="40">
        <v>10</v>
      </c>
      <c r="AA12" s="40">
        <v>0</v>
      </c>
      <c r="AB12" s="40">
        <v>0</v>
      </c>
      <c r="AC12" s="40">
        <v>0</v>
      </c>
      <c r="AD12" s="40">
        <v>0</v>
      </c>
      <c r="AE12" s="40">
        <v>10</v>
      </c>
      <c r="AF12" s="40">
        <v>0</v>
      </c>
      <c r="AG12" s="40">
        <v>0</v>
      </c>
      <c r="AH12" s="40">
        <v>0</v>
      </c>
      <c r="AI12" s="40">
        <v>0</v>
      </c>
      <c r="AJ12" s="40">
        <v>10</v>
      </c>
      <c r="AK12" s="40">
        <v>0</v>
      </c>
      <c r="AL12" s="40">
        <v>0</v>
      </c>
      <c r="AM12" s="40"/>
      <c r="AN12" s="40"/>
      <c r="AO12" s="40"/>
      <c r="AP12" s="40"/>
      <c r="AQ12" s="40"/>
      <c r="AR12" s="40"/>
      <c r="AS12" s="40"/>
      <c r="AT12" s="40"/>
      <c r="AU12" s="54">
        <f>SUM(S12:AT12)/Q4</f>
        <v>3</v>
      </c>
      <c r="AV12" s="40"/>
      <c r="AW12" s="38">
        <f t="shared" ref="AW12:AW37" si="1">AU12</f>
        <v>3</v>
      </c>
      <c r="AX12" s="38">
        <f t="shared" ref="AX12:AX37" si="2">(R12*0.8)+(AU12*0.2)</f>
        <v>4.9142857142857146</v>
      </c>
      <c r="AY12" s="38"/>
      <c r="AZ12" s="86" t="str">
        <f t="shared" ref="AZ12:AZ40" si="3">B12</f>
        <v>Anaya Girela, Adrián</v>
      </c>
      <c r="BA12" s="104"/>
      <c r="BB12" s="97"/>
      <c r="BC12" s="97"/>
      <c r="BD12" s="97"/>
      <c r="BE12" s="97"/>
      <c r="BF12" s="97"/>
      <c r="BG12" s="97"/>
      <c r="BH12" s="81">
        <f>SUM(BA12:BG12)/M5</f>
        <v>0</v>
      </c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54">
        <f>SUM(BI12:CE12)/Q5</f>
        <v>0</v>
      </c>
      <c r="CG12" s="38"/>
      <c r="CH12" s="38">
        <f t="shared" ref="CH12:CH27" si="4">CF12</f>
        <v>0</v>
      </c>
      <c r="CI12" s="40"/>
      <c r="CJ12" s="88"/>
      <c r="CK12" s="86" t="str">
        <f t="shared" ref="CK12:CK40" si="5">B12</f>
        <v>Anaya Girela, Adrián</v>
      </c>
      <c r="CL12" s="105"/>
      <c r="CM12" s="106"/>
      <c r="CN12" s="106"/>
      <c r="CO12" s="106"/>
      <c r="CP12" s="106"/>
      <c r="CQ12" s="106"/>
      <c r="CR12" s="106"/>
      <c r="CS12" s="106"/>
      <c r="CT12" s="97"/>
      <c r="CU12" s="97"/>
      <c r="CV12" s="97"/>
      <c r="CW12" s="97"/>
      <c r="CX12" s="97"/>
      <c r="CY12" s="81">
        <f>SUM(CL12:CX12)/M6</f>
        <v>0</v>
      </c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54">
        <f>SUM(CZ12:DT12)/Q6</f>
        <v>0</v>
      </c>
      <c r="DV12" s="38"/>
      <c r="DW12" s="38">
        <f t="shared" ref="DW12:DW27" si="6">DU12</f>
        <v>0</v>
      </c>
      <c r="DX12" s="40"/>
      <c r="DY12" s="70"/>
      <c r="DZ12" s="57" t="str">
        <f t="shared" ref="DZ12:DZ40" si="7">B12</f>
        <v>Anaya Girela, Adrián</v>
      </c>
    </row>
    <row r="13" spans="1:130" s="5" customFormat="1" ht="13" customHeight="1">
      <c r="A13" s="6"/>
      <c r="B13" s="102" t="s">
        <v>68</v>
      </c>
      <c r="C13" s="71">
        <f>(R13*L4/100)+(AU13*O4/100)+(AV13*H4/100)+(AW13*G4/100)+(AX13*I4/100)+(AY13*J4/100)</f>
        <v>2.1707999999999998</v>
      </c>
      <c r="D13" s="92">
        <v>2</v>
      </c>
      <c r="E13" s="53">
        <f>(BH13*L5/100)+(CF13*O5/100)+(CG13*H5/100)+(CH13*G5/100)+(CI13*I5/100)+(CJ13*J5/100)</f>
        <v>0</v>
      </c>
      <c r="F13" s="92"/>
      <c r="G13" s="53">
        <f>(CY13*L6/100)+(DU13*O6/100)+(DV13*H6/100)+(DW13*G6/100)+(DX13*I6/100)+(DY13*J6/100)</f>
        <v>0</v>
      </c>
      <c r="H13" s="53">
        <f t="shared" si="0"/>
        <v>0.72359999999999991</v>
      </c>
      <c r="I13" s="10"/>
      <c r="J13" s="10"/>
      <c r="K13" s="59">
        <v>4.0999999999999996</v>
      </c>
      <c r="L13" s="37">
        <v>1.36</v>
      </c>
      <c r="M13" s="37">
        <v>2.92</v>
      </c>
      <c r="N13" s="37">
        <v>3</v>
      </c>
      <c r="O13" s="37">
        <v>3.6</v>
      </c>
      <c r="P13" s="37">
        <v>0.13</v>
      </c>
      <c r="Q13" s="37">
        <v>2.98</v>
      </c>
      <c r="R13" s="81">
        <f>SUM(K13:Q13)/M4</f>
        <v>2.5842857142857141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  <c r="AF13" s="38">
        <v>0</v>
      </c>
      <c r="AG13" s="38">
        <v>0</v>
      </c>
      <c r="AH13" s="38">
        <v>0</v>
      </c>
      <c r="AI13" s="38">
        <v>0</v>
      </c>
      <c r="AJ13" s="38">
        <v>0</v>
      </c>
      <c r="AK13" s="38">
        <v>0</v>
      </c>
      <c r="AL13" s="38">
        <v>0</v>
      </c>
      <c r="AM13" s="38"/>
      <c r="AN13" s="38"/>
      <c r="AO13" s="38"/>
      <c r="AP13" s="38"/>
      <c r="AQ13" s="38"/>
      <c r="AR13" s="38"/>
      <c r="AS13" s="38"/>
      <c r="AT13" s="38"/>
      <c r="AU13" s="54">
        <f>SUM(S13:AT13)/Q4</f>
        <v>0</v>
      </c>
      <c r="AV13" s="38"/>
      <c r="AW13" s="38">
        <f t="shared" si="1"/>
        <v>0</v>
      </c>
      <c r="AX13" s="38">
        <f t="shared" si="2"/>
        <v>2.0674285714285712</v>
      </c>
      <c r="AY13" s="38"/>
      <c r="AZ13" s="61" t="str">
        <f t="shared" si="3"/>
        <v>Ancela Conde, Nerea</v>
      </c>
      <c r="BA13" s="104"/>
      <c r="BB13" s="97"/>
      <c r="BC13" s="97"/>
      <c r="BD13" s="97"/>
      <c r="BE13" s="97"/>
      <c r="BF13" s="97"/>
      <c r="BG13" s="97"/>
      <c r="BH13" s="81">
        <f>SUM(BA13:BG13)/M5</f>
        <v>0</v>
      </c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54">
        <f>SUM(BI13:CE13)/Q5</f>
        <v>0</v>
      </c>
      <c r="CG13" s="38"/>
      <c r="CH13" s="38">
        <f t="shared" si="4"/>
        <v>0</v>
      </c>
      <c r="CI13" s="38"/>
      <c r="CJ13" s="83"/>
      <c r="CK13" s="61" t="str">
        <f t="shared" si="5"/>
        <v>Ancela Conde, Nerea</v>
      </c>
      <c r="CL13" s="105"/>
      <c r="CM13" s="106"/>
      <c r="CN13" s="106"/>
      <c r="CO13" s="106"/>
      <c r="CP13" s="106"/>
      <c r="CQ13" s="106"/>
      <c r="CR13" s="106"/>
      <c r="CS13" s="106"/>
      <c r="CT13" s="97"/>
      <c r="CU13" s="97"/>
      <c r="CV13" s="97"/>
      <c r="CW13" s="97"/>
      <c r="CX13" s="97"/>
      <c r="CY13" s="81">
        <f>SUM(CL13:CX13)/M6</f>
        <v>0</v>
      </c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54">
        <f>SUM(CZ13:DT13)/Q6</f>
        <v>0</v>
      </c>
      <c r="DV13" s="38"/>
      <c r="DW13" s="38">
        <f t="shared" si="6"/>
        <v>0</v>
      </c>
      <c r="DX13" s="38"/>
      <c r="DY13" s="68"/>
      <c r="DZ13" s="57" t="str">
        <f t="shared" si="7"/>
        <v>Ancela Conde, Nerea</v>
      </c>
    </row>
    <row r="14" spans="1:130" s="5" customFormat="1" ht="13" customHeight="1">
      <c r="A14" s="6"/>
      <c r="B14" s="102" t="s">
        <v>69</v>
      </c>
      <c r="C14" s="72">
        <f>(R14*L4/100)+(AU14*O4/100)+(AV14*H4/100)+(AW14*G4/100)+(AX14*I4/100)+(AY14*J4/100)</f>
        <v>5.0175999999999989</v>
      </c>
      <c r="D14" s="92">
        <v>4</v>
      </c>
      <c r="E14" s="84">
        <f>(BH14*L5/100)+(CF14*O5/100)+(CG14*H5/100)+(CH14*G5/100)+(CI14*I5/100)+(CJ14*J5/100)</f>
        <v>0</v>
      </c>
      <c r="F14" s="92"/>
      <c r="G14" s="84">
        <f>(CY14*L6/100)+(DU14*O6/100)+(DV14*H6/100)+(DW14*G6/100)+(DX14*I6/100)+(DY14*J6/100)</f>
        <v>0</v>
      </c>
      <c r="H14" s="53">
        <f t="shared" si="0"/>
        <v>1.672533333333333</v>
      </c>
      <c r="I14" s="85"/>
      <c r="J14" s="11"/>
      <c r="K14" s="60">
        <v>7.73</v>
      </c>
      <c r="L14" s="39">
        <v>5.57</v>
      </c>
      <c r="M14" s="39">
        <v>4.38</v>
      </c>
      <c r="N14" s="39">
        <v>7.22</v>
      </c>
      <c r="O14" s="95">
        <v>9.73</v>
      </c>
      <c r="P14" s="39">
        <v>0</v>
      </c>
      <c r="Q14" s="39">
        <v>5.85</v>
      </c>
      <c r="R14" s="81">
        <f>SUM(K14:Q14)/M4</f>
        <v>5.782857142857142</v>
      </c>
      <c r="S14" s="40">
        <v>10</v>
      </c>
      <c r="T14" s="40">
        <v>10</v>
      </c>
      <c r="U14" s="40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/>
      <c r="AN14" s="40"/>
      <c r="AO14" s="40"/>
      <c r="AP14" s="40"/>
      <c r="AQ14" s="40"/>
      <c r="AR14" s="40"/>
      <c r="AS14" s="40"/>
      <c r="AT14" s="40"/>
      <c r="AU14" s="54">
        <f>SUM(S14:AT14)/Q4</f>
        <v>1</v>
      </c>
      <c r="AV14" s="40"/>
      <c r="AW14" s="38">
        <f t="shared" si="1"/>
        <v>1</v>
      </c>
      <c r="AX14" s="38">
        <f t="shared" si="2"/>
        <v>4.8262857142857136</v>
      </c>
      <c r="AY14" s="38"/>
      <c r="AZ14" s="86" t="str">
        <f t="shared" si="3"/>
        <v>Barba Rodríguez, José Antonio</v>
      </c>
      <c r="BA14" s="104"/>
      <c r="BB14" s="97"/>
      <c r="BC14" s="97"/>
      <c r="BD14" s="97"/>
      <c r="BE14" s="97"/>
      <c r="BF14" s="97"/>
      <c r="BG14" s="97"/>
      <c r="BH14" s="81">
        <f>SUM(BA14:BG14)/M5</f>
        <v>0</v>
      </c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54">
        <f>SUM(BI14:CE14)/Q5</f>
        <v>0</v>
      </c>
      <c r="CG14" s="38"/>
      <c r="CH14" s="38">
        <f t="shared" si="4"/>
        <v>0</v>
      </c>
      <c r="CI14" s="40"/>
      <c r="CJ14" s="88"/>
      <c r="CK14" s="86" t="str">
        <f t="shared" si="5"/>
        <v>Barba Rodríguez, José Antonio</v>
      </c>
      <c r="CL14" s="105"/>
      <c r="CM14" s="106"/>
      <c r="CN14" s="106"/>
      <c r="CO14" s="106"/>
      <c r="CP14" s="106"/>
      <c r="CQ14" s="106"/>
      <c r="CR14" s="106"/>
      <c r="CS14" s="106"/>
      <c r="CT14" s="97"/>
      <c r="CU14" s="97"/>
      <c r="CV14" s="97"/>
      <c r="CW14" s="97"/>
      <c r="CX14" s="97"/>
      <c r="CY14" s="81">
        <f>SUM(CL14:CX14)/M6</f>
        <v>0</v>
      </c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54">
        <f>SUM(CZ14:DT14)/Q6</f>
        <v>0</v>
      </c>
      <c r="DV14" s="38"/>
      <c r="DW14" s="38">
        <f t="shared" si="6"/>
        <v>0</v>
      </c>
      <c r="DX14" s="40"/>
      <c r="DY14" s="70"/>
      <c r="DZ14" s="57" t="str">
        <f t="shared" si="7"/>
        <v>Barba Rodríguez, José Antonio</v>
      </c>
    </row>
    <row r="15" spans="1:130" s="5" customFormat="1" ht="13" customHeight="1">
      <c r="A15" s="6"/>
      <c r="B15" s="102" t="s">
        <v>70</v>
      </c>
      <c r="C15" s="71">
        <f>(R15*L4/100)+(AU15*O4/100)+(AV15*H4/100)+(AW15*G4/100)+(AX15*I4/100)+(AY15*J4/100)</f>
        <v>3.0915999999999997</v>
      </c>
      <c r="D15" s="92">
        <v>3</v>
      </c>
      <c r="E15" s="53">
        <f>(BH15*L5/100)+(CF15*O5/100)+(CG15*H5/100)+(CH15*G5/100)+(CI15*I5/100)+(CJ15*J5/100)</f>
        <v>0</v>
      </c>
      <c r="F15" s="92"/>
      <c r="G15" s="53">
        <f>(CY15*L6/100)+(DU15*O6/100)+(DV15*H6/100)+(DW15*G6/100)+(DX15*I6/100)+(DY15*J6/100)</f>
        <v>0</v>
      </c>
      <c r="H15" s="53">
        <f t="shared" si="0"/>
        <v>1.0305333333333333</v>
      </c>
      <c r="I15" s="10"/>
      <c r="J15" s="10"/>
      <c r="K15" s="59">
        <v>5.9</v>
      </c>
      <c r="L15" s="37">
        <v>3.64</v>
      </c>
      <c r="M15" s="37">
        <v>3.02</v>
      </c>
      <c r="N15" s="37">
        <v>1.26</v>
      </c>
      <c r="O15" s="37">
        <v>5.47</v>
      </c>
      <c r="P15" s="37">
        <v>0.25</v>
      </c>
      <c r="Q15" s="37">
        <v>4.8899999999999997</v>
      </c>
      <c r="R15" s="81">
        <f>SUM(K15:Q15)/M4</f>
        <v>3.4899999999999998</v>
      </c>
      <c r="S15" s="38">
        <v>10</v>
      </c>
      <c r="T15" s="38">
        <v>10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0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38">
        <v>0</v>
      </c>
      <c r="AM15" s="38"/>
      <c r="AN15" s="38"/>
      <c r="AO15" s="38"/>
      <c r="AP15" s="38"/>
      <c r="AQ15" s="38"/>
      <c r="AR15" s="38"/>
      <c r="AS15" s="38"/>
      <c r="AT15" s="38"/>
      <c r="AU15" s="54">
        <f>SUM(S15:AT15)/Q4</f>
        <v>1</v>
      </c>
      <c r="AV15" s="38"/>
      <c r="AW15" s="38">
        <f t="shared" si="1"/>
        <v>1</v>
      </c>
      <c r="AX15" s="38">
        <f t="shared" si="2"/>
        <v>2.992</v>
      </c>
      <c r="AY15" s="38"/>
      <c r="AZ15" s="61" t="str">
        <f t="shared" si="3"/>
        <v>Bazo García, José Luis</v>
      </c>
      <c r="BA15" s="104"/>
      <c r="BB15" s="97"/>
      <c r="BC15" s="97"/>
      <c r="BD15" s="97"/>
      <c r="BE15" s="97"/>
      <c r="BF15" s="97"/>
      <c r="BG15" s="97"/>
      <c r="BH15" s="81">
        <f>SUM(BA15:BG15)/M5</f>
        <v>0</v>
      </c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54">
        <f>SUM(BI15:CE15)/Q5</f>
        <v>0</v>
      </c>
      <c r="CG15" s="38"/>
      <c r="CH15" s="38">
        <f t="shared" si="4"/>
        <v>0</v>
      </c>
      <c r="CI15" s="38"/>
      <c r="CJ15" s="83"/>
      <c r="CK15" s="61" t="str">
        <f t="shared" si="5"/>
        <v>Bazo García, José Luis</v>
      </c>
      <c r="CL15" s="105"/>
      <c r="CM15" s="106"/>
      <c r="CN15" s="106"/>
      <c r="CO15" s="106"/>
      <c r="CP15" s="106"/>
      <c r="CQ15" s="106"/>
      <c r="CR15" s="106"/>
      <c r="CS15" s="106"/>
      <c r="CT15" s="97"/>
      <c r="CU15" s="97"/>
      <c r="CV15" s="97"/>
      <c r="CW15" s="97"/>
      <c r="CX15" s="97"/>
      <c r="CY15" s="81">
        <f>SUM(CL15:CX15)/M6</f>
        <v>0</v>
      </c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54">
        <f>SUM(CZ15:DT15)/Q6</f>
        <v>0</v>
      </c>
      <c r="DV15" s="38"/>
      <c r="DW15" s="38">
        <f t="shared" si="6"/>
        <v>0</v>
      </c>
      <c r="DX15" s="38"/>
      <c r="DY15" s="68"/>
      <c r="DZ15" s="57" t="str">
        <f t="shared" si="7"/>
        <v>Bazo García, José Luis</v>
      </c>
    </row>
    <row r="16" spans="1:130" s="5" customFormat="1" ht="13" customHeight="1">
      <c r="A16" s="6"/>
      <c r="B16" s="102" t="s">
        <v>71</v>
      </c>
      <c r="C16" s="72">
        <f>(R16*L4/100)+(AU16*O4/100)+(AV16*H4/100)+(AW16*G4/100)+(AX16*I4/100)+(AY16*J4/100)</f>
        <v>0</v>
      </c>
      <c r="D16" s="92">
        <v>1</v>
      </c>
      <c r="E16" s="84">
        <f>(BH16*L5/100)+(CF16*O5/100)+(CG16*H5/100)+(CH16*G5/100)+(CI16*I5/100)+(CJ16*J5/100)</f>
        <v>0</v>
      </c>
      <c r="F16" s="92"/>
      <c r="G16" s="84">
        <f>(CY16*L6/100)+(DU16*O6/100)+(DV16*H6/100)+(DW16*G6/100)+(DX16*I6/100)+(DY16*J6/100)</f>
        <v>0</v>
      </c>
      <c r="H16" s="53">
        <f t="shared" si="0"/>
        <v>0</v>
      </c>
      <c r="I16" s="85"/>
      <c r="J16" s="11"/>
      <c r="K16" s="60" t="s">
        <v>157</v>
      </c>
      <c r="L16" s="39" t="s">
        <v>157</v>
      </c>
      <c r="M16" s="39" t="s">
        <v>186</v>
      </c>
      <c r="N16" s="39" t="s">
        <v>191</v>
      </c>
      <c r="O16" s="39" t="s">
        <v>186</v>
      </c>
      <c r="P16" s="39" t="s">
        <v>186</v>
      </c>
      <c r="Q16" s="39"/>
      <c r="R16" s="81">
        <f>SUM(K16:Q16)/M4</f>
        <v>0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54">
        <f>SUM(S16:AT16)/Q4</f>
        <v>0</v>
      </c>
      <c r="AV16" s="40"/>
      <c r="AW16" s="38">
        <f t="shared" si="1"/>
        <v>0</v>
      </c>
      <c r="AX16" s="38">
        <f t="shared" si="2"/>
        <v>0</v>
      </c>
      <c r="AY16" s="38"/>
      <c r="AZ16" s="86" t="str">
        <f t="shared" si="3"/>
        <v>Benítez García, Tania</v>
      </c>
      <c r="BA16" s="104"/>
      <c r="BB16" s="97"/>
      <c r="BC16" s="97"/>
      <c r="BD16" s="97"/>
      <c r="BE16" s="97"/>
      <c r="BF16" s="97"/>
      <c r="BG16" s="97"/>
      <c r="BH16" s="81">
        <f>SUM(BA16:BG16)/M5</f>
        <v>0</v>
      </c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54">
        <f>SUM(BI16:CE16)/Q5</f>
        <v>0</v>
      </c>
      <c r="CG16" s="38"/>
      <c r="CH16" s="38">
        <f t="shared" si="4"/>
        <v>0</v>
      </c>
      <c r="CI16" s="40"/>
      <c r="CJ16" s="88"/>
      <c r="CK16" s="86" t="str">
        <f t="shared" si="5"/>
        <v>Benítez García, Tania</v>
      </c>
      <c r="CL16" s="105"/>
      <c r="CM16" s="106"/>
      <c r="CN16" s="106"/>
      <c r="CO16" s="106"/>
      <c r="CP16" s="106"/>
      <c r="CQ16" s="106"/>
      <c r="CR16" s="106"/>
      <c r="CS16" s="106"/>
      <c r="CT16" s="97"/>
      <c r="CU16" s="97"/>
      <c r="CV16" s="97"/>
      <c r="CW16" s="97"/>
      <c r="CX16" s="97"/>
      <c r="CY16" s="81">
        <f>SUM(CL16:CX16)/M6</f>
        <v>0</v>
      </c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54">
        <f>SUM(CZ16:DT16)/Q6</f>
        <v>0</v>
      </c>
      <c r="DV16" s="38"/>
      <c r="DW16" s="38">
        <f t="shared" si="6"/>
        <v>0</v>
      </c>
      <c r="DX16" s="40"/>
      <c r="DY16" s="70"/>
      <c r="DZ16" s="57" t="str">
        <f t="shared" si="7"/>
        <v>Benítez García, Tania</v>
      </c>
    </row>
    <row r="17" spans="1:130" s="5" customFormat="1" ht="13" customHeight="1">
      <c r="A17" s="6"/>
      <c r="B17" s="102" t="s">
        <v>72</v>
      </c>
      <c r="C17" s="71">
        <f>(R17*L4/100)+(AU17*O4/100)+(AV17*H4/100)+(AW17*G4/100)+(AX17*I4/100)+(AY17*J4/100)</f>
        <v>7.3808000000000016</v>
      </c>
      <c r="D17" s="92">
        <v>7</v>
      </c>
      <c r="E17" s="53">
        <f>(BH17*L5/100)+(CF17*O5/100)+(CG17*H5/100)+(CH17*G5/100)+(CI17*I5/100)+(CJ17*J5/100)</f>
        <v>0</v>
      </c>
      <c r="F17" s="92"/>
      <c r="G17" s="53">
        <f>(CY17*L6/100)+(DU17*O6/100)+(DV17*H6/100)+(DW17*G6/100)+(DX17*I6/100)+(DY17*J6/100)</f>
        <v>0</v>
      </c>
      <c r="H17" s="53">
        <f t="shared" si="0"/>
        <v>2.460266666666667</v>
      </c>
      <c r="I17" s="10"/>
      <c r="J17" s="10"/>
      <c r="K17" s="59">
        <v>5.93</v>
      </c>
      <c r="L17" s="95">
        <v>8.75</v>
      </c>
      <c r="M17" s="37">
        <v>5.94</v>
      </c>
      <c r="N17" s="95">
        <v>9.23</v>
      </c>
      <c r="O17" s="95">
        <v>6.93</v>
      </c>
      <c r="P17" s="95">
        <v>9.24</v>
      </c>
      <c r="Q17" s="37">
        <v>7.02</v>
      </c>
      <c r="R17" s="81">
        <f>SUM(K17:Q17)/M4</f>
        <v>7.5771428571428583</v>
      </c>
      <c r="S17" s="38">
        <v>10</v>
      </c>
      <c r="T17" s="38">
        <v>10</v>
      </c>
      <c r="U17" s="38">
        <v>10</v>
      </c>
      <c r="V17" s="38">
        <v>0</v>
      </c>
      <c r="W17" s="38">
        <v>0</v>
      </c>
      <c r="X17" s="38">
        <v>0</v>
      </c>
      <c r="Y17" s="38">
        <v>10</v>
      </c>
      <c r="Z17" s="38">
        <v>10</v>
      </c>
      <c r="AA17" s="38">
        <v>9</v>
      </c>
      <c r="AB17" s="38">
        <v>9</v>
      </c>
      <c r="AC17" s="38">
        <v>0</v>
      </c>
      <c r="AD17" s="38">
        <v>0</v>
      </c>
      <c r="AE17" s="38">
        <v>10</v>
      </c>
      <c r="AF17" s="38">
        <v>10</v>
      </c>
      <c r="AG17" s="38">
        <v>0</v>
      </c>
      <c r="AH17" s="38">
        <v>10</v>
      </c>
      <c r="AI17" s="38">
        <v>10</v>
      </c>
      <c r="AJ17" s="38">
        <v>0</v>
      </c>
      <c r="AK17" s="38">
        <v>9</v>
      </c>
      <c r="AL17" s="38">
        <v>10</v>
      </c>
      <c r="AM17" s="38"/>
      <c r="AN17" s="38"/>
      <c r="AO17" s="38"/>
      <c r="AP17" s="38"/>
      <c r="AQ17" s="38"/>
      <c r="AR17" s="38"/>
      <c r="AS17" s="38"/>
      <c r="AT17" s="38"/>
      <c r="AU17" s="54">
        <f>SUM(S17:AT17)/Q4</f>
        <v>6.35</v>
      </c>
      <c r="AV17" s="38"/>
      <c r="AW17" s="38">
        <f t="shared" si="1"/>
        <v>6.35</v>
      </c>
      <c r="AX17" s="38">
        <f t="shared" si="2"/>
        <v>7.3317142857142876</v>
      </c>
      <c r="AY17" s="38"/>
      <c r="AZ17" s="61" t="str">
        <f t="shared" si="3"/>
        <v>Bernal Posadas, Eva</v>
      </c>
      <c r="BA17" s="104"/>
      <c r="BB17" s="97"/>
      <c r="BC17" s="97"/>
      <c r="BD17" s="97"/>
      <c r="BE17" s="97"/>
      <c r="BF17" s="97"/>
      <c r="BG17" s="97"/>
      <c r="BH17" s="81">
        <f>SUM(BA17:BG17)/M5</f>
        <v>0</v>
      </c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54">
        <f>SUM(BI17:CE17)/Q5</f>
        <v>0</v>
      </c>
      <c r="CG17" s="38"/>
      <c r="CH17" s="38">
        <f t="shared" si="4"/>
        <v>0</v>
      </c>
      <c r="CI17" s="38"/>
      <c r="CJ17" s="83"/>
      <c r="CK17" s="61" t="str">
        <f t="shared" si="5"/>
        <v>Bernal Posadas, Eva</v>
      </c>
      <c r="CL17" s="105"/>
      <c r="CM17" s="106"/>
      <c r="CN17" s="106"/>
      <c r="CO17" s="106"/>
      <c r="CP17" s="106"/>
      <c r="CQ17" s="106"/>
      <c r="CR17" s="106"/>
      <c r="CS17" s="106"/>
      <c r="CT17" s="97"/>
      <c r="CU17" s="97"/>
      <c r="CV17" s="97"/>
      <c r="CW17" s="97"/>
      <c r="CX17" s="97"/>
      <c r="CY17" s="81">
        <f>SUM(CL17:CX17)/M6</f>
        <v>0</v>
      </c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54">
        <f>SUM(CZ17:DT17)/Q6</f>
        <v>0</v>
      </c>
      <c r="DV17" s="38"/>
      <c r="DW17" s="38">
        <f t="shared" si="6"/>
        <v>0</v>
      </c>
      <c r="DX17" s="38"/>
      <c r="DY17" s="68"/>
      <c r="DZ17" s="57" t="str">
        <f t="shared" si="7"/>
        <v>Bernal Posadas, Eva</v>
      </c>
    </row>
    <row r="18" spans="1:130" s="5" customFormat="1" ht="13" customHeight="1">
      <c r="A18" s="6"/>
      <c r="B18" s="102" t="s">
        <v>73</v>
      </c>
      <c r="C18" s="72">
        <f>(R18*L4/100)+(AU18*O4/100)+(AV18*H4/100)+(AW18*G4/100)+(AX18*I4/100)+(AY18*J4/100)</f>
        <v>7.0664000000000007</v>
      </c>
      <c r="D18" s="92">
        <v>7</v>
      </c>
      <c r="E18" s="84">
        <f>(BH18*L5/100)+(CF18*O5/100)+(CG18*H5/100)+(CH18*G5/100)+(CI18*I5/100)+(CJ18*J5/100)</f>
        <v>0</v>
      </c>
      <c r="F18" s="92"/>
      <c r="G18" s="84">
        <f>(CY18*L6/100)+(DU18*O6/100)+(DV18*H6/100)+(DW18*G6/100)+(DX18*I6/100)+(DY18*J6/100)</f>
        <v>0</v>
      </c>
      <c r="H18" s="53">
        <f t="shared" si="0"/>
        <v>2.355466666666667</v>
      </c>
      <c r="I18" s="85"/>
      <c r="J18" s="11"/>
      <c r="K18" s="60">
        <v>4.2300000000000004</v>
      </c>
      <c r="L18" s="95">
        <v>8.86</v>
      </c>
      <c r="M18" s="39">
        <v>8.33</v>
      </c>
      <c r="N18" s="95">
        <v>8.57</v>
      </c>
      <c r="O18" s="95">
        <v>7.6</v>
      </c>
      <c r="P18" s="95">
        <v>7.09</v>
      </c>
      <c r="Q18" s="97">
        <v>5.74</v>
      </c>
      <c r="R18" s="81">
        <f>SUM(K18:Q18)/M4</f>
        <v>7.2028571428571437</v>
      </c>
      <c r="S18" s="40">
        <v>10</v>
      </c>
      <c r="T18" s="40">
        <v>10</v>
      </c>
      <c r="U18" s="40">
        <v>10</v>
      </c>
      <c r="V18" s="40">
        <v>10</v>
      </c>
      <c r="W18" s="40">
        <v>10</v>
      </c>
      <c r="X18" s="40">
        <v>0</v>
      </c>
      <c r="Y18" s="40">
        <v>0</v>
      </c>
      <c r="Z18" s="40">
        <v>10</v>
      </c>
      <c r="AA18" s="40">
        <v>0</v>
      </c>
      <c r="AB18" s="40">
        <v>9</v>
      </c>
      <c r="AC18" s="40">
        <v>0</v>
      </c>
      <c r="AD18" s="40">
        <v>10</v>
      </c>
      <c r="AE18" s="40">
        <v>10</v>
      </c>
      <c r="AF18" s="40">
        <v>10</v>
      </c>
      <c r="AG18" s="40">
        <v>0</v>
      </c>
      <c r="AH18" s="40">
        <v>10</v>
      </c>
      <c r="AI18" s="40">
        <v>10</v>
      </c>
      <c r="AJ18" s="40">
        <v>0</v>
      </c>
      <c r="AK18" s="40">
        <v>8</v>
      </c>
      <c r="AL18" s="40">
        <v>0</v>
      </c>
      <c r="AM18" s="40"/>
      <c r="AN18" s="40"/>
      <c r="AO18" s="40"/>
      <c r="AP18" s="40"/>
      <c r="AQ18" s="40"/>
      <c r="AR18" s="40"/>
      <c r="AS18" s="40"/>
      <c r="AT18" s="40"/>
      <c r="AU18" s="54">
        <f>SUM(S18:AT18)/Q4</f>
        <v>6.35</v>
      </c>
      <c r="AV18" s="40"/>
      <c r="AW18" s="38">
        <f t="shared" si="1"/>
        <v>6.35</v>
      </c>
      <c r="AX18" s="38">
        <f t="shared" si="2"/>
        <v>7.0322857142857149</v>
      </c>
      <c r="AY18" s="38"/>
      <c r="AZ18" s="86" t="str">
        <f t="shared" si="3"/>
        <v>Bernal Posadas, María</v>
      </c>
      <c r="BA18" s="104"/>
      <c r="BB18" s="97"/>
      <c r="BC18" s="97"/>
      <c r="BD18" s="97"/>
      <c r="BE18" s="97"/>
      <c r="BF18" s="97"/>
      <c r="BG18" s="97"/>
      <c r="BH18" s="81">
        <f>SUM(BA18:BG18)/M5</f>
        <v>0</v>
      </c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54">
        <f>SUM(BI18:CE18)/Q5</f>
        <v>0</v>
      </c>
      <c r="CG18" s="38"/>
      <c r="CH18" s="38">
        <f t="shared" si="4"/>
        <v>0</v>
      </c>
      <c r="CI18" s="40"/>
      <c r="CJ18" s="88"/>
      <c r="CK18" s="86" t="str">
        <f t="shared" si="5"/>
        <v>Bernal Posadas, María</v>
      </c>
      <c r="CL18" s="105"/>
      <c r="CM18" s="106"/>
      <c r="CN18" s="106"/>
      <c r="CO18" s="106"/>
      <c r="CP18" s="106"/>
      <c r="CQ18" s="106"/>
      <c r="CR18" s="106"/>
      <c r="CS18" s="106"/>
      <c r="CT18" s="97"/>
      <c r="CU18" s="97"/>
      <c r="CV18" s="97"/>
      <c r="CW18" s="97"/>
      <c r="CX18" s="97"/>
      <c r="CY18" s="81">
        <f>SUM(CL18:CX18)/M6</f>
        <v>0</v>
      </c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54">
        <f>SUM(CZ18:DT18)/Q6</f>
        <v>0</v>
      </c>
      <c r="DV18" s="38"/>
      <c r="DW18" s="38">
        <f t="shared" si="6"/>
        <v>0</v>
      </c>
      <c r="DX18" s="40"/>
      <c r="DY18" s="70"/>
      <c r="DZ18" s="57" t="str">
        <f t="shared" si="7"/>
        <v>Bernal Posadas, María</v>
      </c>
    </row>
    <row r="19" spans="1:130" s="5" customFormat="1" ht="13" customHeight="1">
      <c r="A19" s="6"/>
      <c r="B19" s="102" t="s">
        <v>74</v>
      </c>
      <c r="C19" s="71">
        <f>(R19*L4/100)+(AU19*O4/100)+(AV19*H4/100)+(AW19*G4/100)+(AX19*I4/100)+(AY19*J4/100)</f>
        <v>8.7248000000000001</v>
      </c>
      <c r="D19" s="92">
        <v>9</v>
      </c>
      <c r="E19" s="53">
        <f>(BH19*L5/100)+(CF19*O5/100)+(CG19*H5/100)+(CH19*G5/100)+(CI19*I5/100)+(CJ19*J5/100)</f>
        <v>0</v>
      </c>
      <c r="F19" s="92"/>
      <c r="G19" s="53">
        <f>(CY19*L6/100)+(DU19*O6/100)+(DV19*H6/100)+(DW19*G6/100)+(DX19*I6/100)+(DY19*J6/100)</f>
        <v>0</v>
      </c>
      <c r="H19" s="53">
        <f t="shared" si="0"/>
        <v>2.9082666666666666</v>
      </c>
      <c r="I19" s="10"/>
      <c r="J19" s="10"/>
      <c r="K19" s="59">
        <v>8.11</v>
      </c>
      <c r="L19" s="95">
        <v>9.66</v>
      </c>
      <c r="M19" s="37">
        <v>7.5</v>
      </c>
      <c r="N19" s="95">
        <v>9.31</v>
      </c>
      <c r="O19" s="95">
        <v>7.73</v>
      </c>
      <c r="P19" s="95">
        <v>8.61</v>
      </c>
      <c r="Q19" s="37">
        <v>8.7200000000000006</v>
      </c>
      <c r="R19" s="81">
        <f>SUM(K19:Q19)/M4</f>
        <v>8.52</v>
      </c>
      <c r="S19" s="40">
        <v>10</v>
      </c>
      <c r="T19" s="40">
        <v>10</v>
      </c>
      <c r="U19" s="40">
        <v>10</v>
      </c>
      <c r="V19" s="40">
        <v>10</v>
      </c>
      <c r="W19" s="40">
        <v>10</v>
      </c>
      <c r="X19" s="38">
        <v>10</v>
      </c>
      <c r="Y19" s="38">
        <v>10</v>
      </c>
      <c r="Z19" s="38">
        <v>10</v>
      </c>
      <c r="AA19" s="38">
        <v>9</v>
      </c>
      <c r="AB19" s="38">
        <v>9</v>
      </c>
      <c r="AC19" s="38">
        <v>9</v>
      </c>
      <c r="AD19" s="38">
        <v>10</v>
      </c>
      <c r="AE19" s="38">
        <v>10</v>
      </c>
      <c r="AF19" s="38">
        <v>10</v>
      </c>
      <c r="AG19" s="38">
        <v>10</v>
      </c>
      <c r="AH19" s="38">
        <v>10</v>
      </c>
      <c r="AI19" s="38">
        <v>10</v>
      </c>
      <c r="AJ19" s="38">
        <v>10</v>
      </c>
      <c r="AK19" s="38">
        <v>9</v>
      </c>
      <c r="AL19" s="38">
        <v>10</v>
      </c>
      <c r="AM19" s="38"/>
      <c r="AN19" s="38"/>
      <c r="AO19" s="38"/>
      <c r="AP19" s="38"/>
      <c r="AQ19" s="38"/>
      <c r="AR19" s="38"/>
      <c r="AS19" s="38"/>
      <c r="AT19" s="38"/>
      <c r="AU19" s="54">
        <f>SUM(S19:AT19)/Q4</f>
        <v>9.8000000000000007</v>
      </c>
      <c r="AV19" s="38"/>
      <c r="AW19" s="38">
        <f t="shared" si="1"/>
        <v>9.8000000000000007</v>
      </c>
      <c r="AX19" s="38">
        <f t="shared" si="2"/>
        <v>8.7759999999999998</v>
      </c>
      <c r="AY19" s="38"/>
      <c r="AZ19" s="61" t="str">
        <f t="shared" si="3"/>
        <v>Buzón Bernal, Miguel Ángel</v>
      </c>
      <c r="BA19" s="104"/>
      <c r="BB19" s="97"/>
      <c r="BC19" s="97"/>
      <c r="BD19" s="97"/>
      <c r="BE19" s="97"/>
      <c r="BF19" s="97"/>
      <c r="BG19" s="97"/>
      <c r="BH19" s="81">
        <f>SUM(BA19:BG19)/M5</f>
        <v>0</v>
      </c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54">
        <f>SUM(BI19:CE19)/Q5</f>
        <v>0</v>
      </c>
      <c r="CG19" s="38"/>
      <c r="CH19" s="38">
        <f t="shared" si="4"/>
        <v>0</v>
      </c>
      <c r="CI19" s="38"/>
      <c r="CJ19" s="83"/>
      <c r="CK19" s="61" t="str">
        <f t="shared" si="5"/>
        <v>Buzón Bernal, Miguel Ángel</v>
      </c>
      <c r="CL19" s="105"/>
      <c r="CM19" s="106"/>
      <c r="CN19" s="106"/>
      <c r="CO19" s="106"/>
      <c r="CP19" s="106"/>
      <c r="CQ19" s="106"/>
      <c r="CR19" s="106"/>
      <c r="CS19" s="106"/>
      <c r="CT19" s="97"/>
      <c r="CU19" s="97"/>
      <c r="CV19" s="97"/>
      <c r="CW19" s="97"/>
      <c r="CX19" s="97"/>
      <c r="CY19" s="81">
        <f>SUM(CL19:CX19)/M6</f>
        <v>0</v>
      </c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54">
        <f>SUM(CZ19:DT19)/Q6</f>
        <v>0</v>
      </c>
      <c r="DV19" s="38"/>
      <c r="DW19" s="38">
        <f t="shared" si="6"/>
        <v>0</v>
      </c>
      <c r="DX19" s="38"/>
      <c r="DY19" s="68"/>
      <c r="DZ19" s="57" t="str">
        <f t="shared" si="7"/>
        <v>Buzón Bernal, Miguel Ángel</v>
      </c>
    </row>
    <row r="20" spans="1:130" s="5" customFormat="1" ht="13" customHeight="1">
      <c r="A20" s="6"/>
      <c r="B20" s="102" t="s">
        <v>75</v>
      </c>
      <c r="C20" s="72">
        <f>(R20*L4/100)+(AU20*O4/100)+(AV20*H4/100)+(AW20*G4/100)+(AX20*I4/100)+(AY20*J4/100)</f>
        <v>4.6012000000000004</v>
      </c>
      <c r="D20" s="92">
        <v>4</v>
      </c>
      <c r="E20" s="84">
        <f>(BH20*L5/100)+(CF20*O5/100)+(CG20*H5/100)+(CH20*G5/100)+(CI20*I5/100)+(CJ20*J5/100)</f>
        <v>0</v>
      </c>
      <c r="F20" s="92"/>
      <c r="G20" s="84">
        <f>(CY20*L6/100)+(DU20*O6/100)+(DV20*H6/100)+(DW20*G6/100)+(DX20*I6/100)+(DY20*J6/100)</f>
        <v>0</v>
      </c>
      <c r="H20" s="53">
        <f t="shared" si="0"/>
        <v>1.5337333333333334</v>
      </c>
      <c r="I20" s="85"/>
      <c r="J20" s="11"/>
      <c r="K20" s="60">
        <v>7.78</v>
      </c>
      <c r="L20" s="39">
        <v>3.98</v>
      </c>
      <c r="M20" s="39">
        <v>6.04</v>
      </c>
      <c r="N20" s="39">
        <v>0</v>
      </c>
      <c r="O20" s="39">
        <v>2.8</v>
      </c>
      <c r="P20" s="39">
        <v>4.9400000000000004</v>
      </c>
      <c r="Q20" s="39">
        <v>4.47</v>
      </c>
      <c r="R20" s="81">
        <f>SUM(K20:Q20)/M4</f>
        <v>4.2871428571428574</v>
      </c>
      <c r="S20" s="38">
        <v>10</v>
      </c>
      <c r="T20" s="38">
        <v>10</v>
      </c>
      <c r="U20" s="38">
        <v>10</v>
      </c>
      <c r="V20" s="38">
        <v>10</v>
      </c>
      <c r="W20" s="38">
        <v>0</v>
      </c>
      <c r="X20" s="40">
        <v>10</v>
      </c>
      <c r="Y20" s="40">
        <v>10</v>
      </c>
      <c r="Z20" s="40">
        <v>10</v>
      </c>
      <c r="AA20" s="40">
        <v>9</v>
      </c>
      <c r="AB20" s="40">
        <v>9</v>
      </c>
      <c r="AC20" s="40">
        <v>9</v>
      </c>
      <c r="AD20" s="40">
        <v>0</v>
      </c>
      <c r="AE20" s="40">
        <v>10</v>
      </c>
      <c r="AF20" s="40">
        <v>10</v>
      </c>
      <c r="AG20" s="40">
        <v>0</v>
      </c>
      <c r="AH20" s="40">
        <v>0</v>
      </c>
      <c r="AI20" s="40">
        <v>0</v>
      </c>
      <c r="AJ20" s="40">
        <v>0</v>
      </c>
      <c r="AK20" s="40">
        <v>8</v>
      </c>
      <c r="AL20" s="40">
        <v>0</v>
      </c>
      <c r="AM20" s="40"/>
      <c r="AN20" s="40"/>
      <c r="AO20" s="40"/>
      <c r="AP20" s="40"/>
      <c r="AQ20" s="40"/>
      <c r="AR20" s="40"/>
      <c r="AS20" s="40"/>
      <c r="AT20" s="40"/>
      <c r="AU20" s="54">
        <f>SUM(S20:AT20)/Q4</f>
        <v>6.25</v>
      </c>
      <c r="AV20" s="40"/>
      <c r="AW20" s="38">
        <f t="shared" si="1"/>
        <v>6.25</v>
      </c>
      <c r="AX20" s="38">
        <f t="shared" si="2"/>
        <v>4.6797142857142866</v>
      </c>
      <c r="AY20" s="38"/>
      <c r="AZ20" s="86" t="str">
        <f t="shared" si="3"/>
        <v>Buzón García, Francisco Javier</v>
      </c>
      <c r="BA20" s="104"/>
      <c r="BB20" s="97"/>
      <c r="BC20" s="97"/>
      <c r="BD20" s="97"/>
      <c r="BE20" s="97"/>
      <c r="BF20" s="97"/>
      <c r="BG20" s="97"/>
      <c r="BH20" s="81">
        <f>SUM(BA20:BG20)/M5</f>
        <v>0</v>
      </c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54">
        <f>SUM(BI20:CE20)/Q5</f>
        <v>0</v>
      </c>
      <c r="CG20" s="38"/>
      <c r="CH20" s="38">
        <f t="shared" si="4"/>
        <v>0</v>
      </c>
      <c r="CI20" s="40"/>
      <c r="CJ20" s="88"/>
      <c r="CK20" s="86" t="str">
        <f t="shared" si="5"/>
        <v>Buzón García, Francisco Javier</v>
      </c>
      <c r="CL20" s="105"/>
      <c r="CM20" s="106"/>
      <c r="CN20" s="106"/>
      <c r="CO20" s="106"/>
      <c r="CP20" s="106"/>
      <c r="CQ20" s="106"/>
      <c r="CR20" s="106"/>
      <c r="CS20" s="106"/>
      <c r="CT20" s="97"/>
      <c r="CU20" s="97"/>
      <c r="CV20" s="97"/>
      <c r="CW20" s="97"/>
      <c r="CX20" s="97"/>
      <c r="CY20" s="81">
        <f>SUM(CL20:CX20)/M6</f>
        <v>0</v>
      </c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54">
        <f>SUM(CZ20:DT20)/Q6</f>
        <v>0</v>
      </c>
      <c r="DV20" s="38"/>
      <c r="DW20" s="38">
        <f t="shared" si="6"/>
        <v>0</v>
      </c>
      <c r="DX20" s="40"/>
      <c r="DY20" s="70"/>
      <c r="DZ20" s="57" t="str">
        <f t="shared" si="7"/>
        <v>Buzón García, Francisco Javier</v>
      </c>
    </row>
    <row r="21" spans="1:130" s="5" customFormat="1" ht="13" customHeight="1">
      <c r="A21" s="6"/>
      <c r="B21" s="102" t="s">
        <v>137</v>
      </c>
      <c r="C21" s="71">
        <f>(R21*L4/100)+(AU21*O4/100)+(AV21*H4/100)+(AW21*G4/100)+(AX21*I4/100)+(AY21*J4/100)</f>
        <v>6.0908000000000015</v>
      </c>
      <c r="D21" s="92">
        <v>6</v>
      </c>
      <c r="E21" s="53">
        <f>(BH21*L5/100)+(CF21*O5/100)+(CG21*H5/100)+(CH21*G5/100)+(CI21*I5/100)+(CJ21*J5/100)</f>
        <v>0</v>
      </c>
      <c r="F21" s="92"/>
      <c r="G21" s="53">
        <f>(CY21*L6/100)+(DU21*O6/100)+(DV21*H6/100)+(DW21*G6/100)+(DX21*I6/100)+(DY21*J6/100)</f>
        <v>0</v>
      </c>
      <c r="H21" s="53">
        <f t="shared" si="0"/>
        <v>2.0302666666666673</v>
      </c>
      <c r="I21" s="10"/>
      <c r="J21" s="10"/>
      <c r="K21" s="59">
        <v>5.4</v>
      </c>
      <c r="L21" s="95">
        <v>9.32</v>
      </c>
      <c r="M21" s="37">
        <v>3.13</v>
      </c>
      <c r="N21" s="95">
        <v>6.19</v>
      </c>
      <c r="O21" s="95">
        <v>1.07</v>
      </c>
      <c r="P21" s="95">
        <v>6.84</v>
      </c>
      <c r="Q21" s="37">
        <v>5.74</v>
      </c>
      <c r="R21" s="81">
        <f>SUM(K21:Q21)/M4</f>
        <v>5.3842857142857152</v>
      </c>
      <c r="S21" s="40">
        <v>10</v>
      </c>
      <c r="T21" s="40">
        <v>10</v>
      </c>
      <c r="U21" s="40">
        <v>10</v>
      </c>
      <c r="V21" s="40">
        <v>10</v>
      </c>
      <c r="W21" s="40">
        <v>10</v>
      </c>
      <c r="X21" s="38">
        <v>10</v>
      </c>
      <c r="Y21" s="38">
        <v>10</v>
      </c>
      <c r="Z21" s="38">
        <v>10</v>
      </c>
      <c r="AA21" s="38">
        <v>9</v>
      </c>
      <c r="AB21" s="38">
        <v>9</v>
      </c>
      <c r="AC21" s="38">
        <v>9</v>
      </c>
      <c r="AD21" s="38">
        <v>10</v>
      </c>
      <c r="AE21" s="38">
        <v>10</v>
      </c>
      <c r="AF21" s="38">
        <v>10</v>
      </c>
      <c r="AG21" s="38">
        <v>10</v>
      </c>
      <c r="AH21" s="38">
        <v>10</v>
      </c>
      <c r="AI21" s="38">
        <v>10</v>
      </c>
      <c r="AJ21" s="38">
        <v>10</v>
      </c>
      <c r="AK21" s="38">
        <v>9</v>
      </c>
      <c r="AL21" s="38">
        <v>10</v>
      </c>
      <c r="AM21" s="38"/>
      <c r="AN21" s="38"/>
      <c r="AO21" s="38"/>
      <c r="AP21" s="38"/>
      <c r="AQ21" s="38"/>
      <c r="AR21" s="38"/>
      <c r="AS21" s="38"/>
      <c r="AT21" s="38"/>
      <c r="AU21" s="54">
        <f>SUM(S21:AT21)/Q4</f>
        <v>9.8000000000000007</v>
      </c>
      <c r="AV21" s="38"/>
      <c r="AW21" s="38">
        <f t="shared" si="1"/>
        <v>9.8000000000000007</v>
      </c>
      <c r="AX21" s="38">
        <f t="shared" si="2"/>
        <v>6.2674285714285727</v>
      </c>
      <c r="AY21" s="38"/>
      <c r="AZ21" s="61" t="str">
        <f t="shared" si="3"/>
        <v>Cadena Casado, Jorge</v>
      </c>
      <c r="BA21" s="104"/>
      <c r="BB21" s="97"/>
      <c r="BC21" s="97"/>
      <c r="BD21" s="97"/>
      <c r="BE21" s="97"/>
      <c r="BF21" s="97"/>
      <c r="BG21" s="97"/>
      <c r="BH21" s="81">
        <f>SUM(BA21:BG21)/M5</f>
        <v>0</v>
      </c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54">
        <f>SUM(BI21:CE21)/Q5</f>
        <v>0</v>
      </c>
      <c r="CG21" s="38"/>
      <c r="CH21" s="38">
        <f t="shared" si="4"/>
        <v>0</v>
      </c>
      <c r="CI21" s="38"/>
      <c r="CJ21" s="83"/>
      <c r="CK21" s="61" t="str">
        <f t="shared" si="5"/>
        <v>Cadena Casado, Jorge</v>
      </c>
      <c r="CL21" s="105"/>
      <c r="CM21" s="106"/>
      <c r="CN21" s="106"/>
      <c r="CO21" s="106"/>
      <c r="CP21" s="106"/>
      <c r="CQ21" s="106"/>
      <c r="CR21" s="106"/>
      <c r="CS21" s="106"/>
      <c r="CT21" s="97"/>
      <c r="CU21" s="97"/>
      <c r="CV21" s="97"/>
      <c r="CW21" s="97"/>
      <c r="CX21" s="97"/>
      <c r="CY21" s="81">
        <f>SUM(CL21:CX21)/M6</f>
        <v>0</v>
      </c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54">
        <f>SUM(CZ21:DT21)/Q6</f>
        <v>0</v>
      </c>
      <c r="DV21" s="38"/>
      <c r="DW21" s="38">
        <f t="shared" si="6"/>
        <v>0</v>
      </c>
      <c r="DX21" s="38"/>
      <c r="DY21" s="68"/>
      <c r="DZ21" s="57" t="str">
        <f t="shared" si="7"/>
        <v>Cadena Casado, Jorge</v>
      </c>
    </row>
    <row r="22" spans="1:130" s="5" customFormat="1" ht="13" customHeight="1">
      <c r="A22" s="6"/>
      <c r="B22" s="102" t="s">
        <v>138</v>
      </c>
      <c r="C22" s="72">
        <f>(R22*L4/100)+(AU22*O4/100)+(AV22*H4/100)+(AW22*G4/100)+(AX22*I4/100)+(AY22*J4/100)</f>
        <v>2.2704</v>
      </c>
      <c r="D22" s="92">
        <v>2</v>
      </c>
      <c r="E22" s="84">
        <f>(BH22*L5/100)+(CF22*O5/100)+(CG22*H5/100)+(CH22*G5/100)+(CI22*I5/100)+(CJ22*J5/100)</f>
        <v>0</v>
      </c>
      <c r="F22" s="92"/>
      <c r="G22" s="84">
        <f>(CY22*L6/100)+(DU22*O6/100)+(DV22*H6/100)+(DW22*G6/100)+(DX22*I6/100)+(DY22*J6/100)</f>
        <v>0</v>
      </c>
      <c r="H22" s="53">
        <f t="shared" si="0"/>
        <v>0.75680000000000003</v>
      </c>
      <c r="I22" s="85"/>
      <c r="J22" s="11"/>
      <c r="K22" s="60">
        <v>2.5</v>
      </c>
      <c r="L22" s="39">
        <v>5.45</v>
      </c>
      <c r="M22" s="39">
        <v>2.6</v>
      </c>
      <c r="N22" s="39">
        <v>2.57</v>
      </c>
      <c r="O22" s="39">
        <v>1.47</v>
      </c>
      <c r="P22" s="39">
        <v>1.1399999999999999</v>
      </c>
      <c r="Q22" s="39">
        <v>3.19</v>
      </c>
      <c r="R22" s="81">
        <f>SUM(K22:Q22)/M4</f>
        <v>2.7028571428571433</v>
      </c>
      <c r="S22" s="38">
        <v>0</v>
      </c>
      <c r="T22" s="38">
        <v>0</v>
      </c>
      <c r="U22" s="38">
        <v>0</v>
      </c>
      <c r="V22" s="38">
        <v>0</v>
      </c>
      <c r="W22" s="38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0</v>
      </c>
      <c r="AE22" s="40">
        <v>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/>
      <c r="AN22" s="40"/>
      <c r="AO22" s="40"/>
      <c r="AP22" s="40"/>
      <c r="AQ22" s="40"/>
      <c r="AR22" s="40"/>
      <c r="AS22" s="40"/>
      <c r="AT22" s="40"/>
      <c r="AU22" s="54">
        <f>SUM(S22:AT22)/Q4</f>
        <v>0</v>
      </c>
      <c r="AV22" s="40"/>
      <c r="AW22" s="38">
        <f t="shared" si="1"/>
        <v>0</v>
      </c>
      <c r="AX22" s="38">
        <f t="shared" si="2"/>
        <v>2.1622857142857148</v>
      </c>
      <c r="AY22" s="38"/>
      <c r="AZ22" s="86" t="str">
        <f t="shared" si="3"/>
        <v>Calleja Madroñal, Eloísa</v>
      </c>
      <c r="BA22" s="104"/>
      <c r="BB22" s="97"/>
      <c r="BC22" s="97"/>
      <c r="BD22" s="97"/>
      <c r="BE22" s="97"/>
      <c r="BF22" s="97"/>
      <c r="BG22" s="97"/>
      <c r="BH22" s="81">
        <f>SUM(BA22:BG22)/M5</f>
        <v>0</v>
      </c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54">
        <f>SUM(BI22:CE22)/Q5</f>
        <v>0</v>
      </c>
      <c r="CG22" s="38"/>
      <c r="CH22" s="38">
        <f t="shared" si="4"/>
        <v>0</v>
      </c>
      <c r="CI22" s="40"/>
      <c r="CJ22" s="88"/>
      <c r="CK22" s="86" t="str">
        <f t="shared" si="5"/>
        <v>Calleja Madroñal, Eloísa</v>
      </c>
      <c r="CL22" s="105"/>
      <c r="CM22" s="106"/>
      <c r="CN22" s="106"/>
      <c r="CO22" s="106"/>
      <c r="CP22" s="106"/>
      <c r="CQ22" s="106"/>
      <c r="CR22" s="106"/>
      <c r="CS22" s="106"/>
      <c r="CT22" s="97"/>
      <c r="CU22" s="97"/>
      <c r="CV22" s="97"/>
      <c r="CW22" s="97"/>
      <c r="CX22" s="97"/>
      <c r="CY22" s="81">
        <f>SUM(CL22:CX22)/M6</f>
        <v>0</v>
      </c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54">
        <f>SUM(CZ22:DT22)/Q6</f>
        <v>0</v>
      </c>
      <c r="DV22" s="38"/>
      <c r="DW22" s="38">
        <f t="shared" si="6"/>
        <v>0</v>
      </c>
      <c r="DX22" s="40"/>
      <c r="DY22" s="70"/>
      <c r="DZ22" s="57" t="str">
        <f t="shared" si="7"/>
        <v>Calleja Madroñal, Eloísa</v>
      </c>
    </row>
    <row r="23" spans="1:130" s="5" customFormat="1" ht="13" customHeight="1">
      <c r="A23" s="6"/>
      <c r="B23" s="102" t="s">
        <v>139</v>
      </c>
      <c r="C23" s="71">
        <f>(R23*L4/100)+(AU23*O4/100)+(AV23*H4/100)+(AW23*G4/100)+(AX23*I4/100)+(AY23*J4/100)</f>
        <v>7.9756</v>
      </c>
      <c r="D23" s="92">
        <v>8</v>
      </c>
      <c r="E23" s="53">
        <f>(BH23*L5/100)+(CF23*O5/100)+(CG23*H5/100)+(CH23*G5/100)+(CI23*I5/100)+(CJ23*J5/100)</f>
        <v>0</v>
      </c>
      <c r="F23" s="92"/>
      <c r="G23" s="53">
        <f>(CY23*L6/100)+(DU23*O6/100)+(DV23*H6/100)+(DW23*G6/100)+(DX23*I6/100)+(DY23*J6/100)</f>
        <v>0</v>
      </c>
      <c r="H23" s="53">
        <f t="shared" si="0"/>
        <v>2.6585333333333332</v>
      </c>
      <c r="I23" s="10"/>
      <c r="J23" s="10"/>
      <c r="K23" s="59">
        <v>7.89</v>
      </c>
      <c r="L23" s="95">
        <v>9.43</v>
      </c>
      <c r="M23" s="37">
        <v>6.15</v>
      </c>
      <c r="N23" s="95">
        <v>8.98</v>
      </c>
      <c r="O23" s="95">
        <v>8.67</v>
      </c>
      <c r="P23" s="95">
        <v>7.72</v>
      </c>
      <c r="Q23" s="37">
        <v>6.49</v>
      </c>
      <c r="R23" s="81">
        <f>SUM(K23:Q23)/M4</f>
        <v>7.9042857142857148</v>
      </c>
      <c r="S23" s="40">
        <v>10</v>
      </c>
      <c r="T23" s="40">
        <v>10</v>
      </c>
      <c r="U23" s="40">
        <v>10</v>
      </c>
      <c r="V23" s="40">
        <v>10</v>
      </c>
      <c r="W23" s="40">
        <v>10</v>
      </c>
      <c r="X23" s="38">
        <v>0</v>
      </c>
      <c r="Y23" s="38">
        <v>10</v>
      </c>
      <c r="Z23" s="38">
        <v>10</v>
      </c>
      <c r="AA23" s="38">
        <v>9</v>
      </c>
      <c r="AB23" s="38">
        <v>9</v>
      </c>
      <c r="AC23" s="38">
        <v>9</v>
      </c>
      <c r="AD23" s="38">
        <v>10</v>
      </c>
      <c r="AE23" s="38">
        <v>10</v>
      </c>
      <c r="AF23" s="38">
        <v>10</v>
      </c>
      <c r="AG23" s="38">
        <v>10</v>
      </c>
      <c r="AH23" s="38">
        <v>0</v>
      </c>
      <c r="AI23" s="38">
        <v>10</v>
      </c>
      <c r="AJ23" s="38">
        <v>10</v>
      </c>
      <c r="AK23" s="38">
        <v>0</v>
      </c>
      <c r="AL23" s="38">
        <v>10</v>
      </c>
      <c r="AM23" s="38"/>
      <c r="AN23" s="38"/>
      <c r="AO23" s="38"/>
      <c r="AP23" s="38"/>
      <c r="AQ23" s="38"/>
      <c r="AR23" s="38"/>
      <c r="AS23" s="38"/>
      <c r="AT23" s="38"/>
      <c r="AU23" s="54">
        <f>SUM(S23:AT23)/Q4</f>
        <v>8.35</v>
      </c>
      <c r="AV23" s="38"/>
      <c r="AW23" s="38">
        <f t="shared" si="1"/>
        <v>8.35</v>
      </c>
      <c r="AX23" s="38">
        <f t="shared" si="2"/>
        <v>7.9934285714285718</v>
      </c>
      <c r="AY23" s="38"/>
      <c r="AZ23" s="61" t="str">
        <f t="shared" si="3"/>
        <v>Casal Caputto, Christian</v>
      </c>
      <c r="BA23" s="104"/>
      <c r="BB23" s="97"/>
      <c r="BC23" s="97"/>
      <c r="BD23" s="97"/>
      <c r="BE23" s="97"/>
      <c r="BF23" s="97"/>
      <c r="BG23" s="97"/>
      <c r="BH23" s="81">
        <f>SUM(BA23:BG23)/M5</f>
        <v>0</v>
      </c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54">
        <f>SUM(BI23:CE23)/Q5</f>
        <v>0</v>
      </c>
      <c r="CG23" s="38"/>
      <c r="CH23" s="38">
        <f t="shared" si="4"/>
        <v>0</v>
      </c>
      <c r="CI23" s="38"/>
      <c r="CJ23" s="83"/>
      <c r="CK23" s="61" t="str">
        <f t="shared" si="5"/>
        <v>Casal Caputto, Christian</v>
      </c>
      <c r="CL23" s="105"/>
      <c r="CM23" s="106"/>
      <c r="CN23" s="106"/>
      <c r="CO23" s="106"/>
      <c r="CP23" s="106"/>
      <c r="CQ23" s="106"/>
      <c r="CR23" s="106"/>
      <c r="CS23" s="106"/>
      <c r="CT23" s="97"/>
      <c r="CU23" s="97"/>
      <c r="CV23" s="97"/>
      <c r="CW23" s="97"/>
      <c r="CX23" s="97"/>
      <c r="CY23" s="81">
        <f>SUM(CL23:CX23)/M6</f>
        <v>0</v>
      </c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54">
        <f>SUM(CZ23:DT23)/Q6</f>
        <v>0</v>
      </c>
      <c r="DV23" s="38"/>
      <c r="DW23" s="38">
        <f t="shared" si="6"/>
        <v>0</v>
      </c>
      <c r="DX23" s="38"/>
      <c r="DY23" s="68"/>
      <c r="DZ23" s="57" t="str">
        <f t="shared" si="7"/>
        <v>Casal Caputto, Christian</v>
      </c>
    </row>
    <row r="24" spans="1:130" s="5" customFormat="1" ht="13" customHeight="1">
      <c r="A24" s="6"/>
      <c r="B24" s="102" t="s">
        <v>140</v>
      </c>
      <c r="C24" s="72">
        <f>(R24*L4/100)+(AU24*O4/100)+(AV24*H4/100)+(AW24*G4/100)+(AX24*I4/100)+(AY24*J4/100)</f>
        <v>6.7936000000000014</v>
      </c>
      <c r="D24" s="92">
        <v>7</v>
      </c>
      <c r="E24" s="84">
        <f>(BH24*L5/100)+(CF24*O5/100)+(CG24*H5/100)+(CH24*G5/100)+(CI24*I5/100)+(CJ24*J5/100)</f>
        <v>0</v>
      </c>
      <c r="F24" s="92"/>
      <c r="G24" s="84">
        <f>(CY24*L6/100)+(DU24*O6/100)+(DV24*H6/100)+(DW24*G6/100)+(DX24*I6/100)+(DY24*J6/100)</f>
        <v>0</v>
      </c>
      <c r="H24" s="53">
        <f t="shared" si="0"/>
        <v>2.264533333333334</v>
      </c>
      <c r="I24" s="85"/>
      <c r="J24" s="11"/>
      <c r="K24" s="60">
        <v>5.49</v>
      </c>
      <c r="L24" s="95">
        <v>5.57</v>
      </c>
      <c r="M24" s="39">
        <v>5.31</v>
      </c>
      <c r="N24" s="95">
        <v>7.83</v>
      </c>
      <c r="O24" s="95">
        <v>8.67</v>
      </c>
      <c r="P24" s="95">
        <v>8.23</v>
      </c>
      <c r="Q24" s="39">
        <v>6.38</v>
      </c>
      <c r="R24" s="81">
        <f>SUM(K24:Q24)/M4</f>
        <v>6.7828571428571447</v>
      </c>
      <c r="S24" s="38">
        <v>0</v>
      </c>
      <c r="T24" s="38">
        <v>10</v>
      </c>
      <c r="U24" s="38">
        <v>10</v>
      </c>
      <c r="V24" s="38">
        <v>10</v>
      </c>
      <c r="W24" s="38">
        <v>0</v>
      </c>
      <c r="X24" s="40">
        <v>0</v>
      </c>
      <c r="Y24" s="40">
        <v>10</v>
      </c>
      <c r="Z24" s="40">
        <v>10</v>
      </c>
      <c r="AA24" s="40">
        <v>9</v>
      </c>
      <c r="AB24" s="40">
        <v>9</v>
      </c>
      <c r="AC24" s="40">
        <v>9</v>
      </c>
      <c r="AD24" s="40">
        <v>10</v>
      </c>
      <c r="AE24" s="40">
        <v>10</v>
      </c>
      <c r="AF24" s="40">
        <v>10</v>
      </c>
      <c r="AG24" s="40">
        <v>10</v>
      </c>
      <c r="AH24" s="40">
        <v>0</v>
      </c>
      <c r="AI24" s="40">
        <v>10</v>
      </c>
      <c r="AJ24" s="40">
        <v>0</v>
      </c>
      <c r="AK24" s="40">
        <v>0</v>
      </c>
      <c r="AL24" s="40">
        <v>10</v>
      </c>
      <c r="AM24" s="40"/>
      <c r="AN24" s="40"/>
      <c r="AO24" s="40"/>
      <c r="AP24" s="40"/>
      <c r="AQ24" s="40"/>
      <c r="AR24" s="40"/>
      <c r="AS24" s="40"/>
      <c r="AT24" s="40"/>
      <c r="AU24" s="54">
        <f>SUM(S24:AT24)/Q4</f>
        <v>6.85</v>
      </c>
      <c r="AV24" s="40"/>
      <c r="AW24" s="38">
        <f t="shared" si="1"/>
        <v>6.85</v>
      </c>
      <c r="AX24" s="38">
        <f t="shared" si="2"/>
        <v>6.796285714285716</v>
      </c>
      <c r="AY24" s="38"/>
      <c r="AZ24" s="86" t="str">
        <f t="shared" si="3"/>
        <v>Castellano Valiente, Desire</v>
      </c>
      <c r="BA24" s="104"/>
      <c r="BB24" s="97"/>
      <c r="BC24" s="97"/>
      <c r="BD24" s="97"/>
      <c r="BE24" s="97"/>
      <c r="BF24" s="97"/>
      <c r="BG24" s="97"/>
      <c r="BH24" s="81">
        <f>SUM(BA24:BG24)/M5</f>
        <v>0</v>
      </c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54">
        <f>SUM(BI24:CE24)/Q5</f>
        <v>0</v>
      </c>
      <c r="CG24" s="38"/>
      <c r="CH24" s="38">
        <f t="shared" si="4"/>
        <v>0</v>
      </c>
      <c r="CI24" s="40"/>
      <c r="CJ24" s="88"/>
      <c r="CK24" s="86" t="str">
        <f t="shared" si="5"/>
        <v>Castellano Valiente, Desire</v>
      </c>
      <c r="CL24" s="105"/>
      <c r="CM24" s="106"/>
      <c r="CN24" s="106"/>
      <c r="CO24" s="106"/>
      <c r="CP24" s="106"/>
      <c r="CQ24" s="106"/>
      <c r="CR24" s="106"/>
      <c r="CS24" s="106"/>
      <c r="CT24" s="97"/>
      <c r="CU24" s="97"/>
      <c r="CV24" s="97"/>
      <c r="CW24" s="97"/>
      <c r="CX24" s="97"/>
      <c r="CY24" s="81">
        <f>SUM(CL24:CX24)/M6</f>
        <v>0</v>
      </c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54">
        <f>SUM(CZ24:DT24)/Q6</f>
        <v>0</v>
      </c>
      <c r="DV24" s="38"/>
      <c r="DW24" s="38">
        <f t="shared" si="6"/>
        <v>0</v>
      </c>
      <c r="DX24" s="40"/>
      <c r="DY24" s="70"/>
      <c r="DZ24" s="57" t="str">
        <f t="shared" si="7"/>
        <v>Castellano Valiente, Desire</v>
      </c>
    </row>
    <row r="25" spans="1:130" s="5" customFormat="1" ht="13" customHeight="1">
      <c r="A25" s="6"/>
      <c r="B25" s="102" t="s">
        <v>141</v>
      </c>
      <c r="C25" s="71">
        <f>(R25*L4/100)+(AU25*O4/100)+(AV25*H4/100)+(AW25*G4/100)+(AX25*I4/100)+(AY25*J4/100)</f>
        <v>4.8723999999999998</v>
      </c>
      <c r="D25" s="92">
        <v>4</v>
      </c>
      <c r="E25" s="53">
        <f>(BH25*L5/100)+(CF25*O5/100)+(CG25*H5/100)+(CH25*G5/100)+(CI25*I5/100)+(CJ25*J5/100)</f>
        <v>0</v>
      </c>
      <c r="F25" s="92"/>
      <c r="G25" s="53">
        <f>(CY25*L6/100)+(DU25*O6/100)+(DV25*H6/100)+(DW25*G6/100)+(DX25*I6/100)+(DY25*J6/100)</f>
        <v>0</v>
      </c>
      <c r="H25" s="53">
        <f t="shared" si="0"/>
        <v>1.6241333333333332</v>
      </c>
      <c r="I25" s="10"/>
      <c r="J25" s="10"/>
      <c r="K25" s="59">
        <v>4.4800000000000004</v>
      </c>
      <c r="L25" s="37">
        <v>3.41</v>
      </c>
      <c r="M25" s="37">
        <v>4.79</v>
      </c>
      <c r="N25" s="95">
        <v>7.9</v>
      </c>
      <c r="O25" s="95">
        <v>6.4</v>
      </c>
      <c r="P25" s="37">
        <v>0</v>
      </c>
      <c r="Q25" s="37">
        <v>3.09</v>
      </c>
      <c r="R25" s="81">
        <f>SUM(K25:Q25)/M4</f>
        <v>4.2957142857142854</v>
      </c>
      <c r="S25" s="40">
        <v>10</v>
      </c>
      <c r="T25" s="40">
        <v>10</v>
      </c>
      <c r="U25" s="40">
        <v>10</v>
      </c>
      <c r="V25" s="40">
        <v>10</v>
      </c>
      <c r="W25" s="40">
        <v>10</v>
      </c>
      <c r="X25" s="38">
        <v>0</v>
      </c>
      <c r="Y25" s="38">
        <v>10</v>
      </c>
      <c r="Z25" s="38">
        <v>10</v>
      </c>
      <c r="AA25" s="38">
        <v>9</v>
      </c>
      <c r="AB25" s="38">
        <v>9</v>
      </c>
      <c r="AC25" s="38">
        <v>10</v>
      </c>
      <c r="AD25" s="38">
        <v>10</v>
      </c>
      <c r="AE25" s="38">
        <v>10</v>
      </c>
      <c r="AF25" s="38">
        <v>10</v>
      </c>
      <c r="AG25" s="38">
        <v>0</v>
      </c>
      <c r="AH25" s="38">
        <v>0</v>
      </c>
      <c r="AI25" s="38">
        <v>10</v>
      </c>
      <c r="AJ25" s="38">
        <v>10</v>
      </c>
      <c r="AK25" s="38">
        <v>0</v>
      </c>
      <c r="AL25" s="38">
        <v>10</v>
      </c>
      <c r="AM25" s="38"/>
      <c r="AN25" s="38"/>
      <c r="AO25" s="38"/>
      <c r="AP25" s="38"/>
      <c r="AQ25" s="38"/>
      <c r="AR25" s="38"/>
      <c r="AS25" s="38"/>
      <c r="AT25" s="38"/>
      <c r="AU25" s="54">
        <f>SUM(S25:AT25)/Q4</f>
        <v>7.9</v>
      </c>
      <c r="AV25" s="38"/>
      <c r="AW25" s="38">
        <f t="shared" si="1"/>
        <v>7.9</v>
      </c>
      <c r="AX25" s="38">
        <f t="shared" si="2"/>
        <v>5.016571428571428</v>
      </c>
      <c r="AY25" s="38"/>
      <c r="AZ25" s="61" t="str">
        <f t="shared" si="3"/>
        <v>Chulián Romero, Roberto</v>
      </c>
      <c r="BA25" s="104"/>
      <c r="BB25" s="97"/>
      <c r="BC25" s="97"/>
      <c r="BD25" s="97"/>
      <c r="BE25" s="97"/>
      <c r="BF25" s="97"/>
      <c r="BG25" s="97"/>
      <c r="BH25" s="81">
        <f>SUM(BA25:BG25)/M5</f>
        <v>0</v>
      </c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54">
        <f>SUM(BI25:CE25)/Q5</f>
        <v>0</v>
      </c>
      <c r="CG25" s="38"/>
      <c r="CH25" s="38">
        <f t="shared" si="4"/>
        <v>0</v>
      </c>
      <c r="CI25" s="38"/>
      <c r="CJ25" s="83"/>
      <c r="CK25" s="61" t="str">
        <f t="shared" si="5"/>
        <v>Chulián Romero, Roberto</v>
      </c>
      <c r="CL25" s="105"/>
      <c r="CM25" s="106"/>
      <c r="CN25" s="106"/>
      <c r="CO25" s="106"/>
      <c r="CP25" s="106"/>
      <c r="CQ25" s="106"/>
      <c r="CR25" s="106"/>
      <c r="CS25" s="106"/>
      <c r="CT25" s="97"/>
      <c r="CU25" s="97"/>
      <c r="CV25" s="97"/>
      <c r="CW25" s="97"/>
      <c r="CX25" s="97"/>
      <c r="CY25" s="81">
        <f>SUM(CL25:CX25)/M6</f>
        <v>0</v>
      </c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54">
        <f>SUM(CZ25:DT25)/Q6</f>
        <v>0</v>
      </c>
      <c r="DV25" s="38"/>
      <c r="DW25" s="38">
        <f t="shared" si="6"/>
        <v>0</v>
      </c>
      <c r="DX25" s="38"/>
      <c r="DY25" s="68"/>
      <c r="DZ25" s="57" t="str">
        <f t="shared" si="7"/>
        <v>Chulián Romero, Roberto</v>
      </c>
    </row>
    <row r="26" spans="1:130" s="5" customFormat="1" ht="13" customHeight="1">
      <c r="A26" s="6"/>
      <c r="B26" s="102" t="s">
        <v>142</v>
      </c>
      <c r="C26" s="72">
        <f>(R26*L4/100)+(AU26*O4/100)+(AV26*H4/100)+(AW26*G4/100)+(AX26*I4/100)+(AY26*J4/100)</f>
        <v>5.8619999999999983</v>
      </c>
      <c r="D26" s="92">
        <v>6</v>
      </c>
      <c r="E26" s="84">
        <f>(BH26*L5/100)+(CF26*O5/100)+(CG26*H5/100)+(CH26*G5/100)+(CI26*I5/100)+(CJ26*J5/100)</f>
        <v>0</v>
      </c>
      <c r="F26" s="92"/>
      <c r="G26" s="84">
        <f>(CY26*L6/100)+(DU26*O6/100)+(DV26*H6/100)+(DW26*G6/100)+(DX26*I6/100)+(DY26*J6/100)</f>
        <v>0</v>
      </c>
      <c r="H26" s="53">
        <f t="shared" si="0"/>
        <v>1.9539999999999995</v>
      </c>
      <c r="I26" s="85"/>
      <c r="J26" s="11"/>
      <c r="K26" s="60">
        <v>5.31</v>
      </c>
      <c r="L26" s="95">
        <v>6.82</v>
      </c>
      <c r="M26" s="39">
        <v>3.54</v>
      </c>
      <c r="N26" s="95">
        <v>6.7</v>
      </c>
      <c r="O26" s="95">
        <v>7.47</v>
      </c>
      <c r="P26" s="95">
        <v>7.59</v>
      </c>
      <c r="Q26" s="39">
        <v>3.62</v>
      </c>
      <c r="R26" s="81">
        <f>SUM(K26:Q26)/M4</f>
        <v>5.864285714285713</v>
      </c>
      <c r="S26" s="38">
        <v>10</v>
      </c>
      <c r="T26" s="38">
        <v>10</v>
      </c>
      <c r="U26" s="38">
        <v>10</v>
      </c>
      <c r="V26" s="38">
        <v>10</v>
      </c>
      <c r="W26" s="38">
        <v>0</v>
      </c>
      <c r="X26" s="40">
        <v>0</v>
      </c>
      <c r="Y26" s="40">
        <v>10</v>
      </c>
      <c r="Z26" s="40">
        <v>10</v>
      </c>
      <c r="AA26" s="40">
        <v>9</v>
      </c>
      <c r="AB26" s="40">
        <v>9</v>
      </c>
      <c r="AC26" s="40">
        <v>9</v>
      </c>
      <c r="AD26" s="40">
        <v>10</v>
      </c>
      <c r="AE26" s="40">
        <v>0</v>
      </c>
      <c r="AF26" s="40">
        <v>0</v>
      </c>
      <c r="AG26" s="40">
        <v>10</v>
      </c>
      <c r="AH26" s="40">
        <v>0</v>
      </c>
      <c r="AI26" s="40">
        <v>10</v>
      </c>
      <c r="AJ26" s="40">
        <v>0</v>
      </c>
      <c r="AK26" s="40">
        <v>0</v>
      </c>
      <c r="AL26" s="40">
        <v>0</v>
      </c>
      <c r="AM26" s="40"/>
      <c r="AN26" s="40"/>
      <c r="AO26" s="40"/>
      <c r="AP26" s="40"/>
      <c r="AQ26" s="40"/>
      <c r="AR26" s="40"/>
      <c r="AS26" s="40"/>
      <c r="AT26" s="40"/>
      <c r="AU26" s="54">
        <f>SUM(S26:AT26)/Q4</f>
        <v>5.85</v>
      </c>
      <c r="AV26" s="40"/>
      <c r="AW26" s="38">
        <f t="shared" si="1"/>
        <v>5.85</v>
      </c>
      <c r="AX26" s="38">
        <f t="shared" si="2"/>
        <v>5.8614285714285703</v>
      </c>
      <c r="AY26" s="38"/>
      <c r="AZ26" s="86" t="str">
        <f t="shared" si="3"/>
        <v>Climent Hita, María</v>
      </c>
      <c r="BA26" s="104"/>
      <c r="BB26" s="97"/>
      <c r="BC26" s="97"/>
      <c r="BD26" s="97"/>
      <c r="BE26" s="97"/>
      <c r="BF26" s="97"/>
      <c r="BG26" s="97"/>
      <c r="BH26" s="81">
        <f>SUM(BA26:BG26)/M5</f>
        <v>0</v>
      </c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54">
        <f>SUM(BI26:CE26)/Q5</f>
        <v>0</v>
      </c>
      <c r="CG26" s="38"/>
      <c r="CH26" s="38">
        <f t="shared" si="4"/>
        <v>0</v>
      </c>
      <c r="CI26" s="40"/>
      <c r="CJ26" s="88"/>
      <c r="CK26" s="86" t="str">
        <f t="shared" si="5"/>
        <v>Climent Hita, María</v>
      </c>
      <c r="CL26" s="105"/>
      <c r="CM26" s="106"/>
      <c r="CN26" s="106"/>
      <c r="CO26" s="106"/>
      <c r="CP26" s="106"/>
      <c r="CQ26" s="106"/>
      <c r="CR26" s="106"/>
      <c r="CS26" s="106"/>
      <c r="CT26" s="97"/>
      <c r="CU26" s="97"/>
      <c r="CV26" s="97"/>
      <c r="CW26" s="97"/>
      <c r="CX26" s="97"/>
      <c r="CY26" s="81">
        <f>SUM(CL26:CX26)/M6</f>
        <v>0</v>
      </c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54">
        <f>SUM(CZ26:DT26)/Q6</f>
        <v>0</v>
      </c>
      <c r="DV26" s="38"/>
      <c r="DW26" s="38">
        <f t="shared" si="6"/>
        <v>0</v>
      </c>
      <c r="DX26" s="40"/>
      <c r="DY26" s="70"/>
      <c r="DZ26" s="57" t="str">
        <f t="shared" si="7"/>
        <v>Climent Hita, María</v>
      </c>
    </row>
    <row r="27" spans="1:130" s="5" customFormat="1" ht="13" customHeight="1">
      <c r="A27" s="6"/>
      <c r="B27" s="102" t="s">
        <v>143</v>
      </c>
      <c r="C27" s="71">
        <f>(R27*L4/100)+(AU27*O4/100)+(AV27*H4/100)+(AW27*G4/100)+(AX27*I4/100)+(AY27*J4/100)</f>
        <v>0</v>
      </c>
      <c r="D27" s="92">
        <v>1</v>
      </c>
      <c r="E27" s="53">
        <f>(BH27*L5/100)+(CF27*O5/100)+(CG27*H5/100)+(CH27*G5/100)+(CI27*I5/100)+(CJ27*J5/100)</f>
        <v>0</v>
      </c>
      <c r="F27" s="92"/>
      <c r="G27" s="53">
        <f>(CY27*L6/100)+(DU27*O6/100)+(DV27*H6/100)+(DW27*G6/100)+(DX27*I6/100)+(DY27*J6/100)</f>
        <v>0</v>
      </c>
      <c r="H27" s="53">
        <f t="shared" si="0"/>
        <v>0</v>
      </c>
      <c r="I27" s="10"/>
      <c r="J27" s="10"/>
      <c r="K27" s="59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 t="s">
        <v>181</v>
      </c>
      <c r="R27" s="81">
        <f>SUM(K27:Q27)/M4</f>
        <v>0</v>
      </c>
      <c r="S27" s="40">
        <v>0</v>
      </c>
      <c r="T27" s="40">
        <v>0</v>
      </c>
      <c r="U27" s="40">
        <v>0</v>
      </c>
      <c r="V27" s="40">
        <v>0</v>
      </c>
      <c r="W27" s="40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/>
      <c r="AN27" s="38"/>
      <c r="AO27" s="38"/>
      <c r="AP27" s="38"/>
      <c r="AQ27" s="38"/>
      <c r="AR27" s="38"/>
      <c r="AS27" s="38"/>
      <c r="AT27" s="38"/>
      <c r="AU27" s="54">
        <f>SUM(S27:AT27)/Q4</f>
        <v>0</v>
      </c>
      <c r="AV27" s="38"/>
      <c r="AW27" s="38">
        <f t="shared" si="1"/>
        <v>0</v>
      </c>
      <c r="AX27" s="38">
        <f t="shared" si="2"/>
        <v>0</v>
      </c>
      <c r="AY27" s="38"/>
      <c r="AZ27" s="61" t="str">
        <f t="shared" si="3"/>
        <v>Durán Cortázar, José Manuel</v>
      </c>
      <c r="BA27" s="104"/>
      <c r="BB27" s="97"/>
      <c r="BC27" s="97"/>
      <c r="BD27" s="97"/>
      <c r="BE27" s="97"/>
      <c r="BF27" s="97"/>
      <c r="BG27" s="97"/>
      <c r="BH27" s="81">
        <f>SUM(BA27:BG27)/M5</f>
        <v>0</v>
      </c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54">
        <f>SUM(BI27:CE27)/Q5</f>
        <v>0</v>
      </c>
      <c r="CG27" s="38"/>
      <c r="CH27" s="38">
        <f t="shared" si="4"/>
        <v>0</v>
      </c>
      <c r="CI27" s="38"/>
      <c r="CJ27" s="83"/>
      <c r="CK27" s="61" t="str">
        <f t="shared" si="5"/>
        <v>Durán Cortázar, José Manuel</v>
      </c>
      <c r="CL27" s="105"/>
      <c r="CM27" s="106"/>
      <c r="CN27" s="106"/>
      <c r="CO27" s="106"/>
      <c r="CP27" s="106"/>
      <c r="CQ27" s="106"/>
      <c r="CR27" s="106"/>
      <c r="CS27" s="106"/>
      <c r="CT27" s="97"/>
      <c r="CU27" s="97"/>
      <c r="CV27" s="97"/>
      <c r="CW27" s="97"/>
      <c r="CX27" s="97"/>
      <c r="CY27" s="81">
        <f>SUM(CL27:CX27)/M6</f>
        <v>0</v>
      </c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54">
        <f>SUM(CZ27:DT27)/Q6</f>
        <v>0</v>
      </c>
      <c r="DV27" s="38"/>
      <c r="DW27" s="38">
        <f t="shared" si="6"/>
        <v>0</v>
      </c>
      <c r="DX27" s="38"/>
      <c r="DY27" s="68"/>
      <c r="DZ27" s="57" t="str">
        <f t="shared" si="7"/>
        <v>Durán Cortázar, José Manuel</v>
      </c>
    </row>
    <row r="28" spans="1:130" s="5" customFormat="1" ht="13" customHeight="1">
      <c r="A28" s="6"/>
      <c r="B28" s="102" t="s">
        <v>144</v>
      </c>
      <c r="C28" s="72">
        <f>(R28*L4/100)+(AU28*O4/100)+(AV28*H4/100)+(AW28*G4/100)+(AX28*I4/100)+(AY28*J4/100)</f>
        <v>5.1623999999999981</v>
      </c>
      <c r="D28" s="11">
        <v>4</v>
      </c>
      <c r="E28" s="84">
        <f>(BH28*L5/100)+(CF28*O5/100)+(CG28*H5/100)+(CH28*G5/100)+(CI28*I5/100)+(CJ28*J5/100)</f>
        <v>0</v>
      </c>
      <c r="F28" s="85"/>
      <c r="G28" s="84">
        <f>(CY28*L6/100)+(DU28*O6/100)+(DV28*H6/100)+(DW28*G6/100)+(DX28*I6/100)+(DY28*J6/100)</f>
        <v>0</v>
      </c>
      <c r="H28" s="53">
        <f t="shared" si="0"/>
        <v>1.7207999999999994</v>
      </c>
      <c r="I28" s="85"/>
      <c r="J28" s="11"/>
      <c r="K28" s="60">
        <v>5.45</v>
      </c>
      <c r="L28" s="39">
        <v>4.7699999999999996</v>
      </c>
      <c r="M28" s="39">
        <v>6.15</v>
      </c>
      <c r="N28" s="39">
        <v>5</v>
      </c>
      <c r="O28" s="95">
        <v>8.27</v>
      </c>
      <c r="P28" s="39">
        <v>3.8</v>
      </c>
      <c r="Q28" s="39">
        <v>2.98</v>
      </c>
      <c r="R28" s="81">
        <f>SUM(K28:Q28)/M4</f>
        <v>5.202857142857142</v>
      </c>
      <c r="S28" s="40">
        <v>0</v>
      </c>
      <c r="T28" s="40">
        <v>0</v>
      </c>
      <c r="U28" s="40">
        <v>0</v>
      </c>
      <c r="V28" s="40">
        <v>0</v>
      </c>
      <c r="W28" s="40">
        <v>0</v>
      </c>
      <c r="X28" s="40">
        <v>0</v>
      </c>
      <c r="Y28" s="40">
        <v>0</v>
      </c>
      <c r="Z28" s="40">
        <v>10</v>
      </c>
      <c r="AA28" s="40">
        <v>9</v>
      </c>
      <c r="AB28" s="40">
        <v>0</v>
      </c>
      <c r="AC28" s="40">
        <v>10</v>
      </c>
      <c r="AD28" s="40">
        <v>10</v>
      </c>
      <c r="AE28" s="40">
        <v>10</v>
      </c>
      <c r="AF28" s="40">
        <v>0</v>
      </c>
      <c r="AG28" s="40">
        <v>10</v>
      </c>
      <c r="AH28" s="40">
        <v>10</v>
      </c>
      <c r="AI28" s="40">
        <v>10</v>
      </c>
      <c r="AJ28" s="40">
        <v>10</v>
      </c>
      <c r="AK28" s="40">
        <v>0</v>
      </c>
      <c r="AL28" s="40">
        <v>10</v>
      </c>
      <c r="AM28" s="40"/>
      <c r="AN28" s="40"/>
      <c r="AO28" s="40"/>
      <c r="AP28" s="40"/>
      <c r="AQ28" s="40"/>
      <c r="AR28" s="40"/>
      <c r="AS28" s="40"/>
      <c r="AT28" s="40"/>
      <c r="AU28" s="54">
        <f>SUM(S28:AT28)/Q4</f>
        <v>4.95</v>
      </c>
      <c r="AV28" s="40"/>
      <c r="AW28" s="38">
        <f t="shared" si="1"/>
        <v>4.95</v>
      </c>
      <c r="AX28" s="38">
        <f t="shared" si="2"/>
        <v>5.1522857142857141</v>
      </c>
      <c r="AY28" s="38"/>
      <c r="AZ28" s="86" t="str">
        <f t="shared" si="3"/>
        <v>Gallardo Pérez, María Carmen</v>
      </c>
      <c r="BA28" s="87"/>
      <c r="BB28" s="39"/>
      <c r="BC28" s="39"/>
      <c r="BD28" s="39"/>
      <c r="BE28" s="39"/>
      <c r="BF28" s="39"/>
      <c r="BG28" s="39"/>
      <c r="BH28" s="81">
        <f>SUM(BA28:BG28)/M5</f>
        <v>0</v>
      </c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54">
        <f>SUM(BI28:CE28)/Q5</f>
        <v>0</v>
      </c>
      <c r="CG28" s="38"/>
      <c r="CH28" s="40"/>
      <c r="CI28" s="40"/>
      <c r="CJ28" s="88"/>
      <c r="CK28" s="86" t="str">
        <f t="shared" si="5"/>
        <v>Gallardo Pérez, María Carmen</v>
      </c>
      <c r="CL28" s="69"/>
      <c r="CM28" s="100"/>
      <c r="CN28" s="100"/>
      <c r="CO28" s="100"/>
      <c r="CP28" s="100"/>
      <c r="CQ28" s="100"/>
      <c r="CR28" s="100"/>
      <c r="CS28" s="100"/>
      <c r="CT28" s="39"/>
      <c r="CU28" s="39"/>
      <c r="CV28" s="39"/>
      <c r="CW28" s="39"/>
      <c r="CX28" s="39"/>
      <c r="CY28" s="81">
        <f>SUM(CL28:CX28)/M6</f>
        <v>0</v>
      </c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54">
        <f>SUM(CZ28:DT28)/Q6</f>
        <v>0</v>
      </c>
      <c r="DV28" s="38"/>
      <c r="DW28" s="38"/>
      <c r="DX28" s="40"/>
      <c r="DY28" s="70"/>
      <c r="DZ28" s="57" t="str">
        <f t="shared" si="7"/>
        <v>Gallardo Pérez, María Carmen</v>
      </c>
    </row>
    <row r="29" spans="1:130" s="5" customFormat="1" ht="13" customHeight="1">
      <c r="A29" s="6"/>
      <c r="B29" s="102" t="s">
        <v>145</v>
      </c>
      <c r="C29" s="71">
        <f>(R29*L4/100)+(AU29*O4/100)+(AV29*H4/100)+(AW29*G4/100)+(AX29*I4/100)+(AY29*J4/100)</f>
        <v>5.2151999999999985</v>
      </c>
      <c r="D29" s="10">
        <v>5</v>
      </c>
      <c r="E29" s="53">
        <f>(BH29*L5/100)+(CF29*O5/100)+(CG29*H5/100)+(CH29*G5/100)+(CI29*I5/100)+(CJ29*J5/100)</f>
        <v>0</v>
      </c>
      <c r="F29" s="10"/>
      <c r="G29" s="53">
        <f>(CY29*L6/100)+(DU29*O6/100)+(DV29*H6/100)+(DW29*G6/100)+(DX29*I6/100)+(DY29*J6/100)</f>
        <v>0</v>
      </c>
      <c r="H29" s="53">
        <f t="shared" si="0"/>
        <v>1.7383999999999995</v>
      </c>
      <c r="I29" s="10"/>
      <c r="J29" s="10"/>
      <c r="K29" s="59">
        <v>7.21</v>
      </c>
      <c r="L29" s="95" t="s">
        <v>41</v>
      </c>
      <c r="M29" s="37">
        <v>5.83</v>
      </c>
      <c r="N29" s="95">
        <v>7.5</v>
      </c>
      <c r="O29" s="95">
        <v>7.07</v>
      </c>
      <c r="P29" s="95">
        <v>3.16</v>
      </c>
      <c r="Q29" s="97">
        <v>4.8899999999999997</v>
      </c>
      <c r="R29" s="81">
        <f>SUM(K29:Q29)/M4</f>
        <v>5.0942857142857134</v>
      </c>
      <c r="S29" s="38">
        <v>10</v>
      </c>
      <c r="T29" s="38">
        <v>10</v>
      </c>
      <c r="U29" s="38">
        <v>10</v>
      </c>
      <c r="V29" s="38">
        <v>10</v>
      </c>
      <c r="W29" s="38">
        <v>10</v>
      </c>
      <c r="X29" s="38">
        <v>10</v>
      </c>
      <c r="Y29" s="38">
        <v>0</v>
      </c>
      <c r="Z29" s="38">
        <v>10</v>
      </c>
      <c r="AA29" s="38">
        <v>9</v>
      </c>
      <c r="AB29" s="38">
        <v>9</v>
      </c>
      <c r="AC29" s="38">
        <v>9</v>
      </c>
      <c r="AD29" s="38">
        <v>0</v>
      </c>
      <c r="AE29" s="38">
        <v>0</v>
      </c>
      <c r="AF29" s="38">
        <v>0</v>
      </c>
      <c r="AG29" s="38">
        <v>0</v>
      </c>
      <c r="AH29" s="38">
        <v>0</v>
      </c>
      <c r="AI29" s="38">
        <v>10</v>
      </c>
      <c r="AJ29" s="38">
        <v>0</v>
      </c>
      <c r="AK29" s="38">
        <v>0</v>
      </c>
      <c r="AL29" s="38">
        <v>10</v>
      </c>
      <c r="AM29" s="38"/>
      <c r="AN29" s="38"/>
      <c r="AO29" s="38"/>
      <c r="AP29" s="38"/>
      <c r="AQ29" s="38"/>
      <c r="AR29" s="38"/>
      <c r="AS29" s="38"/>
      <c r="AT29" s="38"/>
      <c r="AU29" s="54">
        <f>SUM(S29:AT29)/Q4</f>
        <v>5.85</v>
      </c>
      <c r="AV29" s="38"/>
      <c r="AW29" s="38">
        <f t="shared" si="1"/>
        <v>5.85</v>
      </c>
      <c r="AX29" s="38">
        <f t="shared" si="2"/>
        <v>5.2454285714285707</v>
      </c>
      <c r="AY29" s="38"/>
      <c r="AZ29" s="61" t="str">
        <f t="shared" si="3"/>
        <v>Galo Tutor, Álvaro</v>
      </c>
      <c r="BA29" s="82"/>
      <c r="BB29" s="37"/>
      <c r="BC29" s="37"/>
      <c r="BD29" s="37"/>
      <c r="BE29" s="37"/>
      <c r="BF29" s="37"/>
      <c r="BG29" s="37"/>
      <c r="BH29" s="81">
        <f>SUM(BA29:BG29)/M5</f>
        <v>0</v>
      </c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54">
        <f>SUM(BI29:CE29)/Q5</f>
        <v>0</v>
      </c>
      <c r="CG29" s="38"/>
      <c r="CH29" s="38"/>
      <c r="CI29" s="38"/>
      <c r="CJ29" s="83"/>
      <c r="CK29" s="61" t="str">
        <f t="shared" si="5"/>
        <v>Galo Tutor, Álvaro</v>
      </c>
      <c r="CL29" s="67"/>
      <c r="CM29" s="99"/>
      <c r="CN29" s="99"/>
      <c r="CO29" s="99"/>
      <c r="CP29" s="99"/>
      <c r="CQ29" s="99"/>
      <c r="CR29" s="99"/>
      <c r="CS29" s="99"/>
      <c r="CT29" s="37"/>
      <c r="CU29" s="37"/>
      <c r="CV29" s="37"/>
      <c r="CW29" s="37"/>
      <c r="CX29" s="37"/>
      <c r="CY29" s="81">
        <f>SUM(CL29:CX29)/M6</f>
        <v>0</v>
      </c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54">
        <f>SUM(CZ29:DT29)/Q6</f>
        <v>0</v>
      </c>
      <c r="DV29" s="38"/>
      <c r="DW29" s="38"/>
      <c r="DX29" s="38"/>
      <c r="DY29" s="68"/>
      <c r="DZ29" s="57" t="str">
        <f t="shared" si="7"/>
        <v>Galo Tutor, Álvaro</v>
      </c>
    </row>
    <row r="30" spans="1:130" s="5" customFormat="1" ht="13" customHeight="1">
      <c r="A30" s="6"/>
      <c r="B30" s="102" t="s">
        <v>146</v>
      </c>
      <c r="C30" s="72">
        <f>(R30*L4/100)+(AU30*O4/100)+(AV30*H4/100)+(AW30*G4/100)+(AX30*I4/100)+(AY30*J4/100)</f>
        <v>7.8960000000000017</v>
      </c>
      <c r="D30" s="11">
        <v>8</v>
      </c>
      <c r="E30" s="84">
        <f>(BH30*L5/100)+(CF30*O5/100)+(CG30*H5/100)+(CH30*G5/100)+(CI30*I5/100)+(CJ30*J5/100)</f>
        <v>0</v>
      </c>
      <c r="F30" s="85"/>
      <c r="G30" s="84">
        <f>(CY30*L6/100)+(DU30*O6/100)+(DV30*H6/100)+(DW30*G6/100)+(DX30*I6/100)+(DY30*J6/100)</f>
        <v>0</v>
      </c>
      <c r="H30" s="53">
        <f t="shared" si="0"/>
        <v>2.6320000000000006</v>
      </c>
      <c r="I30" s="85"/>
      <c r="J30" s="11"/>
      <c r="K30" s="60">
        <v>7.71</v>
      </c>
      <c r="L30" s="95">
        <v>9.5500000000000007</v>
      </c>
      <c r="M30" s="39">
        <v>7.6</v>
      </c>
      <c r="N30" s="95">
        <v>7.84</v>
      </c>
      <c r="O30" s="95">
        <v>7.73</v>
      </c>
      <c r="P30" s="95">
        <v>6.71</v>
      </c>
      <c r="Q30" s="97">
        <v>7.66</v>
      </c>
      <c r="R30" s="81">
        <f>SUM(K30:Q30)/M4</f>
        <v>7.8285714285714301</v>
      </c>
      <c r="S30" s="40">
        <v>10</v>
      </c>
      <c r="T30" s="40">
        <v>10</v>
      </c>
      <c r="U30" s="40">
        <v>10</v>
      </c>
      <c r="V30" s="40">
        <v>10</v>
      </c>
      <c r="W30" s="40">
        <v>10</v>
      </c>
      <c r="X30" s="40">
        <v>10</v>
      </c>
      <c r="Y30" s="40">
        <v>10</v>
      </c>
      <c r="Z30" s="40">
        <v>10</v>
      </c>
      <c r="AA30" s="40">
        <v>9</v>
      </c>
      <c r="AB30" s="40">
        <v>9</v>
      </c>
      <c r="AC30" s="40">
        <v>8</v>
      </c>
      <c r="AD30" s="40">
        <v>10</v>
      </c>
      <c r="AE30" s="40">
        <v>10</v>
      </c>
      <c r="AF30" s="40">
        <v>10</v>
      </c>
      <c r="AG30" s="40">
        <v>0</v>
      </c>
      <c r="AH30" s="40">
        <v>10</v>
      </c>
      <c r="AI30" s="40">
        <v>0</v>
      </c>
      <c r="AJ30" s="40">
        <v>0</v>
      </c>
      <c r="AK30" s="40">
        <v>9</v>
      </c>
      <c r="AL30" s="40">
        <v>10</v>
      </c>
      <c r="AM30" s="40"/>
      <c r="AN30" s="40"/>
      <c r="AO30" s="40"/>
      <c r="AP30" s="40"/>
      <c r="AQ30" s="40"/>
      <c r="AR30" s="40"/>
      <c r="AS30" s="40"/>
      <c r="AT30" s="40"/>
      <c r="AU30" s="54">
        <f>SUM(S30:AT30)/Q4</f>
        <v>8.25</v>
      </c>
      <c r="AV30" s="40"/>
      <c r="AW30" s="38">
        <f t="shared" si="1"/>
        <v>8.25</v>
      </c>
      <c r="AX30" s="38">
        <f t="shared" si="2"/>
        <v>7.9128571428571446</v>
      </c>
      <c r="AY30" s="38"/>
      <c r="AZ30" s="86" t="str">
        <f t="shared" si="3"/>
        <v>González Díaz, Álvaro</v>
      </c>
      <c r="BA30" s="87"/>
      <c r="BB30" s="39"/>
      <c r="BC30" s="39"/>
      <c r="BD30" s="39"/>
      <c r="BE30" s="39"/>
      <c r="BF30" s="39"/>
      <c r="BG30" s="39"/>
      <c r="BH30" s="81">
        <f>SUM(BA30:BG30)/M5</f>
        <v>0</v>
      </c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54">
        <f>SUM(BI30:CE30)/Q5</f>
        <v>0</v>
      </c>
      <c r="CG30" s="38"/>
      <c r="CH30" s="40"/>
      <c r="CI30" s="40"/>
      <c r="CJ30" s="88"/>
      <c r="CK30" s="86" t="str">
        <f t="shared" si="5"/>
        <v>González Díaz, Álvaro</v>
      </c>
      <c r="CL30" s="69"/>
      <c r="CM30" s="100"/>
      <c r="CN30" s="100"/>
      <c r="CO30" s="100"/>
      <c r="CP30" s="100"/>
      <c r="CQ30" s="100"/>
      <c r="CR30" s="100"/>
      <c r="CS30" s="100"/>
      <c r="CT30" s="39"/>
      <c r="CU30" s="39"/>
      <c r="CV30" s="39"/>
      <c r="CW30" s="39"/>
      <c r="CX30" s="39"/>
      <c r="CY30" s="81">
        <f>SUM(CL30:CX30)/M6</f>
        <v>0</v>
      </c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54">
        <f>SUM(CZ30:DT30)/Q6</f>
        <v>0</v>
      </c>
      <c r="DV30" s="38"/>
      <c r="DW30" s="38"/>
      <c r="DX30" s="40"/>
      <c r="DY30" s="70"/>
      <c r="DZ30" s="57" t="str">
        <f t="shared" si="7"/>
        <v>González Díaz, Álvaro</v>
      </c>
    </row>
    <row r="31" spans="1:130" s="5" customFormat="1" ht="13" customHeight="1">
      <c r="A31" s="6"/>
      <c r="B31" s="102" t="s">
        <v>147</v>
      </c>
      <c r="C31" s="71">
        <f>(R31*L4/100)+(AU31*O4/100)+(AV31*H4/100)+(AW31*G4/100)+(AX31*I4/100)+(AY31*J4/100)</f>
        <v>3.7735999999999996</v>
      </c>
      <c r="D31" s="10">
        <v>4</v>
      </c>
      <c r="E31" s="53">
        <f>(BH31*L5/100)+(CF31*O5/100)+(CG31*H5/100)+(CH31*G5/100)+(CI31*I5/100)+(CJ31*J5/100)</f>
        <v>0</v>
      </c>
      <c r="F31" s="10"/>
      <c r="G31" s="53">
        <f>(CY31*L6/100)+(DU31*O6/100)+(DV31*H6/100)+(DW31*G6/100)+(DX31*I6/100)+(DY31*J6/100)</f>
        <v>0</v>
      </c>
      <c r="H31" s="53">
        <f t="shared" si="0"/>
        <v>1.2578666666666665</v>
      </c>
      <c r="I31" s="10"/>
      <c r="J31" s="10"/>
      <c r="K31" s="59">
        <v>6.28</v>
      </c>
      <c r="L31" s="95">
        <v>6.93</v>
      </c>
      <c r="M31" s="37" t="s">
        <v>186</v>
      </c>
      <c r="N31" s="37" t="s">
        <v>186</v>
      </c>
      <c r="O31" s="37" t="s">
        <v>188</v>
      </c>
      <c r="P31" s="37">
        <v>6.33</v>
      </c>
      <c r="Q31" s="37">
        <v>4.04</v>
      </c>
      <c r="R31" s="81">
        <f>SUM(K31:Q31)/M4</f>
        <v>3.3685714285714283</v>
      </c>
      <c r="S31" s="38">
        <v>10</v>
      </c>
      <c r="T31" s="38">
        <v>10</v>
      </c>
      <c r="U31" s="38">
        <v>10</v>
      </c>
      <c r="V31" s="38">
        <v>0</v>
      </c>
      <c r="W31" s="38">
        <v>0</v>
      </c>
      <c r="X31" s="38">
        <v>0</v>
      </c>
      <c r="Y31" s="38">
        <v>10</v>
      </c>
      <c r="Z31" s="38">
        <v>0</v>
      </c>
      <c r="AA31" s="38">
        <v>0</v>
      </c>
      <c r="AB31" s="38">
        <v>9</v>
      </c>
      <c r="AC31" s="38">
        <v>9</v>
      </c>
      <c r="AD31" s="38">
        <v>10</v>
      </c>
      <c r="AE31" s="38">
        <v>10</v>
      </c>
      <c r="AF31" s="38">
        <v>10</v>
      </c>
      <c r="AG31" s="38">
        <v>0</v>
      </c>
      <c r="AH31" s="38">
        <v>10</v>
      </c>
      <c r="AI31" s="38">
        <v>10</v>
      </c>
      <c r="AJ31" s="38">
        <v>0</v>
      </c>
      <c r="AK31" s="38">
        <v>0</v>
      </c>
      <c r="AL31" s="38">
        <v>10</v>
      </c>
      <c r="AM31" s="38"/>
      <c r="AN31" s="38"/>
      <c r="AO31" s="38"/>
      <c r="AP31" s="38"/>
      <c r="AQ31" s="38"/>
      <c r="AR31" s="38"/>
      <c r="AS31" s="38"/>
      <c r="AT31" s="38"/>
      <c r="AU31" s="54">
        <f>SUM(S31:AT31)/Q4</f>
        <v>5.9</v>
      </c>
      <c r="AV31" s="38"/>
      <c r="AW31" s="38">
        <f t="shared" si="1"/>
        <v>5.9</v>
      </c>
      <c r="AX31" s="38">
        <f t="shared" si="2"/>
        <v>3.874857142857143</v>
      </c>
      <c r="AY31" s="38"/>
      <c r="AZ31" s="61" t="str">
        <f t="shared" si="3"/>
        <v>González Romero, Natalia</v>
      </c>
      <c r="BA31" s="82"/>
      <c r="BB31" s="37"/>
      <c r="BC31" s="37"/>
      <c r="BD31" s="37"/>
      <c r="BE31" s="37"/>
      <c r="BF31" s="37"/>
      <c r="BG31" s="37"/>
      <c r="BH31" s="81">
        <f>SUM(BA31:BG31)/M5</f>
        <v>0</v>
      </c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54">
        <f>SUM(BI31:CE31)/Q5</f>
        <v>0</v>
      </c>
      <c r="CG31" s="38"/>
      <c r="CH31" s="38"/>
      <c r="CI31" s="38"/>
      <c r="CJ31" s="83"/>
      <c r="CK31" s="61" t="str">
        <f t="shared" si="5"/>
        <v>González Romero, Natalia</v>
      </c>
      <c r="CL31" s="67"/>
      <c r="CM31" s="99"/>
      <c r="CN31" s="99"/>
      <c r="CO31" s="99"/>
      <c r="CP31" s="99"/>
      <c r="CQ31" s="99"/>
      <c r="CR31" s="99"/>
      <c r="CS31" s="99"/>
      <c r="CT31" s="37"/>
      <c r="CU31" s="37"/>
      <c r="CV31" s="37"/>
      <c r="CW31" s="37"/>
      <c r="CX31" s="37"/>
      <c r="CY31" s="81">
        <f>SUM(CL31:CX31)/M6</f>
        <v>0</v>
      </c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54">
        <f>SUM(CZ31:DT31)/Q6</f>
        <v>0</v>
      </c>
      <c r="DV31" s="38"/>
      <c r="DW31" s="38"/>
      <c r="DX31" s="38"/>
      <c r="DY31" s="68"/>
      <c r="DZ31" s="57" t="str">
        <f t="shared" si="7"/>
        <v>González Romero, Natalia</v>
      </c>
    </row>
    <row r="32" spans="1:130" s="5" customFormat="1" ht="13" customHeight="1">
      <c r="A32" s="6"/>
      <c r="B32" s="102" t="s">
        <v>148</v>
      </c>
      <c r="C32" s="72">
        <f>(R32*L4/100)+(AU32*O4/100)+(AV32*H4/100)+(AW32*G4/100)+(AX32*I4/100)+(AY32*J4/100)</f>
        <v>7.3000000000000007</v>
      </c>
      <c r="D32" s="11">
        <v>7</v>
      </c>
      <c r="E32" s="84">
        <f>(BH32*L5/100)+(CF32*O5/100)+(CG32*H5/100)+(CH32*G5/100)+(CI32*I5/100)+(CJ32*J5/100)</f>
        <v>0</v>
      </c>
      <c r="F32" s="85"/>
      <c r="G32" s="84">
        <f>(CY32*L6/100)+(DU32*O6/100)+(DV32*H6/100)+(DW32*G6/100)+(DX32*I6/100)+(DY32*J6/100)</f>
        <v>0</v>
      </c>
      <c r="H32" s="53">
        <f t="shared" si="0"/>
        <v>2.4333333333333336</v>
      </c>
      <c r="I32" s="85"/>
      <c r="J32" s="11"/>
      <c r="K32" s="60">
        <v>7.68</v>
      </c>
      <c r="L32" s="95">
        <v>10</v>
      </c>
      <c r="M32" s="39">
        <v>8.23</v>
      </c>
      <c r="N32" s="95">
        <v>7.5</v>
      </c>
      <c r="O32" s="95">
        <v>2.67</v>
      </c>
      <c r="P32" s="95">
        <v>5.82</v>
      </c>
      <c r="Q32" s="97">
        <v>6.6</v>
      </c>
      <c r="R32" s="81">
        <f>SUM(K32:Q32)/M4</f>
        <v>6.9285714285714288</v>
      </c>
      <c r="S32" s="40">
        <v>10</v>
      </c>
      <c r="T32" s="40">
        <v>10</v>
      </c>
      <c r="U32" s="40">
        <v>10</v>
      </c>
      <c r="V32" s="40">
        <v>10</v>
      </c>
      <c r="W32" s="40">
        <v>10</v>
      </c>
      <c r="X32" s="40">
        <v>10</v>
      </c>
      <c r="Y32" s="40">
        <v>10</v>
      </c>
      <c r="Z32" s="40">
        <v>10</v>
      </c>
      <c r="AA32" s="40">
        <v>9</v>
      </c>
      <c r="AB32" s="40">
        <v>9</v>
      </c>
      <c r="AC32" s="40">
        <v>8</v>
      </c>
      <c r="AD32" s="40">
        <v>10</v>
      </c>
      <c r="AE32" s="40">
        <v>10</v>
      </c>
      <c r="AF32" s="40">
        <v>10</v>
      </c>
      <c r="AG32" s="40">
        <v>0</v>
      </c>
      <c r="AH32" s="40">
        <v>10</v>
      </c>
      <c r="AI32" s="40">
        <v>10</v>
      </c>
      <c r="AJ32" s="40">
        <v>10</v>
      </c>
      <c r="AK32" s="40">
        <v>9</v>
      </c>
      <c r="AL32" s="40">
        <v>10</v>
      </c>
      <c r="AM32" s="40"/>
      <c r="AN32" s="40"/>
      <c r="AO32" s="40"/>
      <c r="AP32" s="40"/>
      <c r="AQ32" s="40"/>
      <c r="AR32" s="40"/>
      <c r="AS32" s="40"/>
      <c r="AT32" s="40"/>
      <c r="AU32" s="54">
        <f>SUM(S32:AT32)/Q4</f>
        <v>9.25</v>
      </c>
      <c r="AV32" s="40"/>
      <c r="AW32" s="38">
        <f t="shared" si="1"/>
        <v>9.25</v>
      </c>
      <c r="AX32" s="38">
        <f t="shared" si="2"/>
        <v>7.3928571428571441</v>
      </c>
      <c r="AY32" s="38"/>
      <c r="AZ32" s="86" t="str">
        <f t="shared" si="3"/>
        <v>Hidalgo Ruiz, Bienvenido</v>
      </c>
      <c r="BA32" s="87"/>
      <c r="BB32" s="39"/>
      <c r="BC32" s="39"/>
      <c r="BD32" s="39"/>
      <c r="BE32" s="39"/>
      <c r="BF32" s="39"/>
      <c r="BG32" s="39"/>
      <c r="BH32" s="81">
        <f>SUM(BA32:BG32)/M5</f>
        <v>0</v>
      </c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54">
        <f>SUM(BI32:CE32)/Q5</f>
        <v>0</v>
      </c>
      <c r="CG32" s="38"/>
      <c r="CH32" s="40"/>
      <c r="CI32" s="40"/>
      <c r="CJ32" s="88"/>
      <c r="CK32" s="86" t="str">
        <f t="shared" si="5"/>
        <v>Hidalgo Ruiz, Bienvenido</v>
      </c>
      <c r="CL32" s="69"/>
      <c r="CM32" s="100"/>
      <c r="CN32" s="100"/>
      <c r="CO32" s="100"/>
      <c r="CP32" s="100"/>
      <c r="CQ32" s="100"/>
      <c r="CR32" s="100"/>
      <c r="CS32" s="100"/>
      <c r="CT32" s="39"/>
      <c r="CU32" s="39"/>
      <c r="CV32" s="39"/>
      <c r="CW32" s="39"/>
      <c r="CX32" s="39"/>
      <c r="CY32" s="81">
        <f>SUM(CL32:CX32)/M6</f>
        <v>0</v>
      </c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54">
        <f>SUM(CZ32:DT32)/Q6</f>
        <v>0</v>
      </c>
      <c r="DV32" s="38"/>
      <c r="DW32" s="38"/>
      <c r="DX32" s="40"/>
      <c r="DY32" s="70"/>
      <c r="DZ32" s="57" t="str">
        <f t="shared" si="7"/>
        <v>Hidalgo Ruiz, Bienvenido</v>
      </c>
    </row>
    <row r="33" spans="1:130" s="5" customFormat="1" ht="13" customHeight="1">
      <c r="A33" s="6"/>
      <c r="B33" s="102" t="s">
        <v>149</v>
      </c>
      <c r="C33" s="71">
        <f>(R33*L4/100)+(AU33*O4/100)+(AV33*H4/100)+(AW33*G4/100)+(AX33*I4/100)+(AY33*J4/100)</f>
        <v>3.7907999999999999</v>
      </c>
      <c r="D33" s="10">
        <v>4</v>
      </c>
      <c r="E33" s="53">
        <f>(BH33*L5/100)+(CF33*O5/100)+(CG33*H5/100)+(CH33*G5/100)+(CI33*I5/100)+(CJ33*J5/100)</f>
        <v>0</v>
      </c>
      <c r="F33" s="10"/>
      <c r="G33" s="53">
        <f>(CY33*L6/100)+(DU33*O6/100)+(DV33*H6/100)+(DW33*G6/100)+(DX33*I6/100)+(DY33*J6/100)</f>
        <v>0</v>
      </c>
      <c r="H33" s="53">
        <f t="shared" si="0"/>
        <v>1.2636000000000001</v>
      </c>
      <c r="I33" s="10"/>
      <c r="J33" s="10"/>
      <c r="K33" s="59">
        <v>4.9800000000000004</v>
      </c>
      <c r="L33" s="37">
        <v>4.2</v>
      </c>
      <c r="M33" s="37">
        <v>2.6</v>
      </c>
      <c r="N33" s="37">
        <v>3.04</v>
      </c>
      <c r="O33" s="37">
        <v>3.33</v>
      </c>
      <c r="P33" s="37" t="s">
        <v>187</v>
      </c>
      <c r="Q33" s="37">
        <v>5.64</v>
      </c>
      <c r="R33" s="81">
        <f>SUM(K33:Q33)/M4</f>
        <v>3.3985714285714286</v>
      </c>
      <c r="S33" s="38">
        <v>0</v>
      </c>
      <c r="T33" s="38">
        <v>10</v>
      </c>
      <c r="U33" s="38">
        <v>10</v>
      </c>
      <c r="V33" s="38">
        <v>0</v>
      </c>
      <c r="W33" s="38">
        <v>0</v>
      </c>
      <c r="X33" s="38">
        <v>10</v>
      </c>
      <c r="Y33" s="38">
        <v>10</v>
      </c>
      <c r="Z33" s="38">
        <v>10</v>
      </c>
      <c r="AA33" s="38">
        <v>0</v>
      </c>
      <c r="AB33" s="38">
        <v>9</v>
      </c>
      <c r="AC33" s="38">
        <v>8</v>
      </c>
      <c r="AD33" s="38">
        <v>0</v>
      </c>
      <c r="AE33" s="38">
        <v>10</v>
      </c>
      <c r="AF33" s="38">
        <v>10</v>
      </c>
      <c r="AG33" s="38">
        <v>10</v>
      </c>
      <c r="AH33" s="38">
        <v>10</v>
      </c>
      <c r="AI33" s="38">
        <v>0</v>
      </c>
      <c r="AJ33" s="38">
        <v>0</v>
      </c>
      <c r="AK33" s="38">
        <v>0</v>
      </c>
      <c r="AL33" s="38">
        <v>10</v>
      </c>
      <c r="AM33" s="38"/>
      <c r="AN33" s="38"/>
      <c r="AO33" s="38"/>
      <c r="AP33" s="38"/>
      <c r="AQ33" s="38"/>
      <c r="AR33" s="38"/>
      <c r="AS33" s="38"/>
      <c r="AT33" s="38"/>
      <c r="AU33" s="54">
        <f>SUM(S33:AT33)/Q4</f>
        <v>5.85</v>
      </c>
      <c r="AV33" s="38"/>
      <c r="AW33" s="38">
        <f t="shared" si="1"/>
        <v>5.85</v>
      </c>
      <c r="AX33" s="38">
        <f t="shared" si="2"/>
        <v>3.8888571428571428</v>
      </c>
      <c r="AY33" s="38"/>
      <c r="AZ33" s="61" t="str">
        <f t="shared" si="3"/>
        <v>Infante Jiménez, Zaira</v>
      </c>
      <c r="BA33" s="82"/>
      <c r="BB33" s="37"/>
      <c r="BC33" s="37"/>
      <c r="BD33" s="37"/>
      <c r="BE33" s="37"/>
      <c r="BF33" s="37"/>
      <c r="BG33" s="37"/>
      <c r="BH33" s="81">
        <f>SUM(BA33:BG33)/M5</f>
        <v>0</v>
      </c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54">
        <f>SUM(BI33:CE33)/Q5</f>
        <v>0</v>
      </c>
      <c r="CG33" s="38"/>
      <c r="CH33" s="38"/>
      <c r="CI33" s="38"/>
      <c r="CJ33" s="83"/>
      <c r="CK33" s="61" t="str">
        <f t="shared" si="5"/>
        <v>Infante Jiménez, Zaira</v>
      </c>
      <c r="CL33" s="67"/>
      <c r="CM33" s="99"/>
      <c r="CN33" s="99"/>
      <c r="CO33" s="99"/>
      <c r="CP33" s="99"/>
      <c r="CQ33" s="99"/>
      <c r="CR33" s="99"/>
      <c r="CS33" s="99"/>
      <c r="CT33" s="37"/>
      <c r="CU33" s="37"/>
      <c r="CV33" s="37"/>
      <c r="CW33" s="37"/>
      <c r="CX33" s="37"/>
      <c r="CY33" s="81">
        <f>SUM(CL33:CX33)/M6</f>
        <v>0</v>
      </c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54">
        <f>SUM(CZ33:DT33)/Q6</f>
        <v>0</v>
      </c>
      <c r="DV33" s="38"/>
      <c r="DW33" s="38"/>
      <c r="DX33" s="38"/>
      <c r="DY33" s="68"/>
      <c r="DZ33" s="57" t="str">
        <f t="shared" si="7"/>
        <v>Infante Jiménez, Zaira</v>
      </c>
    </row>
    <row r="34" spans="1:130" s="5" customFormat="1" ht="13" customHeight="1">
      <c r="A34" s="6"/>
      <c r="B34" s="102" t="s">
        <v>150</v>
      </c>
      <c r="C34" s="72">
        <f>(R34*L4/100)+(AU34*O4/100)+(AV34*H4/100)+(AW34*G4/100)+(AX34*I4/100)+(AY34*J4/100)</f>
        <v>4.32</v>
      </c>
      <c r="D34" s="11">
        <v>4</v>
      </c>
      <c r="E34" s="84">
        <f>(BH34*L5/100)+(CF34*O5/100)+(CG34*H5/100)+(CH34*G5/100)+(CI34*I5/100)+(CJ34*J5/100)</f>
        <v>0</v>
      </c>
      <c r="F34" s="85"/>
      <c r="G34" s="84">
        <f>(CY34*L6/100)+(DU34*O6/100)+(DV34*H6/100)+(DW34*G6/100)+(DX34*I6/100)+(DY34*J6/100)</f>
        <v>0</v>
      </c>
      <c r="H34" s="53">
        <f t="shared" si="0"/>
        <v>1.4400000000000002</v>
      </c>
      <c r="I34" s="85"/>
      <c r="J34" s="11"/>
      <c r="K34" s="60">
        <v>6.79</v>
      </c>
      <c r="L34" s="95">
        <v>3.64</v>
      </c>
      <c r="M34" s="39">
        <v>4.0599999999999996</v>
      </c>
      <c r="N34" s="39">
        <v>4.1900000000000004</v>
      </c>
      <c r="O34" s="95">
        <v>5.87</v>
      </c>
      <c r="P34" s="39">
        <v>0.25</v>
      </c>
      <c r="Q34" s="39">
        <v>3.4</v>
      </c>
      <c r="R34" s="81">
        <f>SUM(K34:Q34)/M4</f>
        <v>4.0285714285714285</v>
      </c>
      <c r="S34" s="40">
        <v>0</v>
      </c>
      <c r="T34" s="40">
        <v>10</v>
      </c>
      <c r="U34" s="40">
        <v>10</v>
      </c>
      <c r="V34" s="40">
        <v>10</v>
      </c>
      <c r="W34" s="40">
        <v>0</v>
      </c>
      <c r="X34" s="40">
        <v>0</v>
      </c>
      <c r="Y34" s="40">
        <v>10</v>
      </c>
      <c r="Z34" s="40">
        <v>10</v>
      </c>
      <c r="AA34" s="40">
        <v>9</v>
      </c>
      <c r="AB34" s="40">
        <v>9</v>
      </c>
      <c r="AC34" s="40">
        <v>9</v>
      </c>
      <c r="AD34" s="40">
        <v>10</v>
      </c>
      <c r="AE34" s="40">
        <v>10</v>
      </c>
      <c r="AF34" s="40">
        <v>0</v>
      </c>
      <c r="AG34" s="40">
        <v>10</v>
      </c>
      <c r="AH34" s="40">
        <v>0</v>
      </c>
      <c r="AI34" s="40">
        <v>10</v>
      </c>
      <c r="AJ34" s="40">
        <v>0</v>
      </c>
      <c r="AK34" s="40">
        <v>0</v>
      </c>
      <c r="AL34" s="40">
        <v>0</v>
      </c>
      <c r="AM34" s="40"/>
      <c r="AN34" s="40"/>
      <c r="AO34" s="40"/>
      <c r="AP34" s="40"/>
      <c r="AQ34" s="40"/>
      <c r="AR34" s="40"/>
      <c r="AS34" s="40"/>
      <c r="AT34" s="40"/>
      <c r="AU34" s="54">
        <f>SUM(S34:AT34)/Q4</f>
        <v>5.85</v>
      </c>
      <c r="AV34" s="40"/>
      <c r="AW34" s="38">
        <f t="shared" si="1"/>
        <v>5.85</v>
      </c>
      <c r="AX34" s="38">
        <f t="shared" si="2"/>
        <v>4.3928571428571423</v>
      </c>
      <c r="AY34" s="38"/>
      <c r="AZ34" s="86" t="str">
        <f t="shared" si="3"/>
        <v>Jurado Lara, Laura</v>
      </c>
      <c r="BA34" s="87"/>
      <c r="BB34" s="39"/>
      <c r="BC34" s="39"/>
      <c r="BD34" s="39"/>
      <c r="BE34" s="39"/>
      <c r="BF34" s="39"/>
      <c r="BG34" s="39"/>
      <c r="BH34" s="81">
        <f>SUM(BA34:BG34)/M5</f>
        <v>0</v>
      </c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54">
        <f>SUM(BI34:CE34)/Q5</f>
        <v>0</v>
      </c>
      <c r="CG34" s="38"/>
      <c r="CH34" s="40"/>
      <c r="CI34" s="40"/>
      <c r="CJ34" s="88"/>
      <c r="CK34" s="86" t="str">
        <f t="shared" si="5"/>
        <v>Jurado Lara, Laura</v>
      </c>
      <c r="CL34" s="69"/>
      <c r="CM34" s="100"/>
      <c r="CN34" s="100"/>
      <c r="CO34" s="100"/>
      <c r="CP34" s="100"/>
      <c r="CQ34" s="100"/>
      <c r="CR34" s="100"/>
      <c r="CS34" s="100"/>
      <c r="CT34" s="39"/>
      <c r="CU34" s="39"/>
      <c r="CV34" s="39"/>
      <c r="CW34" s="39"/>
      <c r="CX34" s="39"/>
      <c r="CY34" s="81">
        <f>SUM(CL34:CX34)/M6</f>
        <v>0</v>
      </c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54">
        <f>SUM(CZ34:DT34)/Q6</f>
        <v>0</v>
      </c>
      <c r="DV34" s="38"/>
      <c r="DW34" s="38"/>
      <c r="DX34" s="40"/>
      <c r="DY34" s="70"/>
      <c r="DZ34" s="57" t="str">
        <f t="shared" si="7"/>
        <v>Jurado Lara, Laura</v>
      </c>
    </row>
    <row r="35" spans="1:130" s="5" customFormat="1" ht="13" customHeight="1">
      <c r="A35" s="6"/>
      <c r="B35" s="102" t="s">
        <v>151</v>
      </c>
      <c r="C35" s="71">
        <f>(R35*L4/100)+(AU35*O4/100)+(AV35*H4/100)+(AW35*G4/100)+(AX35*I4/100)+(AY35*J4/100)</f>
        <v>2.2116000000000002</v>
      </c>
      <c r="D35" s="10">
        <v>2</v>
      </c>
      <c r="E35" s="53">
        <f>(BH35*L5/100)+(CF35*O5/100)+(CG35*H5/100)+(CH35*G5/100)+(CI35*I5/100)+(CJ35*J5/100)</f>
        <v>0</v>
      </c>
      <c r="F35" s="10"/>
      <c r="G35" s="53">
        <f>(CY35*L6/100)+(DU35*O6/100)+(DV35*H6/100)+(DW35*G6/100)+(DX35*I6/100)+(DY35*J6/100)</f>
        <v>0</v>
      </c>
      <c r="H35" s="53">
        <f t="shared" si="0"/>
        <v>0.73720000000000008</v>
      </c>
      <c r="I35" s="10"/>
      <c r="J35" s="10"/>
      <c r="K35" s="59">
        <v>3.6</v>
      </c>
      <c r="L35" s="37">
        <v>2.73</v>
      </c>
      <c r="M35" s="37">
        <v>2.4</v>
      </c>
      <c r="N35" s="37">
        <v>1.1299999999999999</v>
      </c>
      <c r="O35" s="37">
        <v>2</v>
      </c>
      <c r="P35" s="37">
        <v>2.5299999999999998</v>
      </c>
      <c r="Q35" s="37">
        <v>4.04</v>
      </c>
      <c r="R35" s="81">
        <f>SUM(K35:Q35)/M4</f>
        <v>2.632857142857143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0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/>
      <c r="AN35" s="38"/>
      <c r="AO35" s="38"/>
      <c r="AP35" s="38"/>
      <c r="AQ35" s="38"/>
      <c r="AR35" s="38"/>
      <c r="AS35" s="38"/>
      <c r="AT35" s="38"/>
      <c r="AU35" s="54">
        <f>SUM(S35:AT35)/Q4</f>
        <v>0</v>
      </c>
      <c r="AV35" s="38"/>
      <c r="AW35" s="38">
        <f t="shared" si="1"/>
        <v>0</v>
      </c>
      <c r="AX35" s="38">
        <f t="shared" si="2"/>
        <v>2.1062857142857143</v>
      </c>
      <c r="AY35" s="38"/>
      <c r="AZ35" s="61" t="str">
        <f t="shared" si="3"/>
        <v>Lagares García, José Miguel</v>
      </c>
      <c r="BA35" s="82"/>
      <c r="BB35" s="37"/>
      <c r="BC35" s="37"/>
      <c r="BD35" s="37"/>
      <c r="BE35" s="37"/>
      <c r="BF35" s="37"/>
      <c r="BG35" s="37"/>
      <c r="BH35" s="81">
        <f>SUM(BA35:BG35)/M5</f>
        <v>0</v>
      </c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54">
        <f>SUM(BI35:CE35)/Q5</f>
        <v>0</v>
      </c>
      <c r="CG35" s="38"/>
      <c r="CH35" s="38"/>
      <c r="CI35" s="38"/>
      <c r="CJ35" s="83"/>
      <c r="CK35" s="61" t="str">
        <f t="shared" si="5"/>
        <v>Lagares García, José Miguel</v>
      </c>
      <c r="CL35" s="67"/>
      <c r="CM35" s="99"/>
      <c r="CN35" s="99"/>
      <c r="CO35" s="99"/>
      <c r="CP35" s="99"/>
      <c r="CQ35" s="99"/>
      <c r="CR35" s="99"/>
      <c r="CS35" s="99"/>
      <c r="CT35" s="37"/>
      <c r="CU35" s="37"/>
      <c r="CV35" s="37"/>
      <c r="CW35" s="37"/>
      <c r="CX35" s="37"/>
      <c r="CY35" s="81">
        <f>SUM(CL35:CX35)/M6</f>
        <v>0</v>
      </c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54">
        <f>SUM(CZ35:DT35)/Q6</f>
        <v>0</v>
      </c>
      <c r="DV35" s="38"/>
      <c r="DW35" s="38"/>
      <c r="DX35" s="38"/>
      <c r="DY35" s="68"/>
      <c r="DZ35" s="57" t="str">
        <f t="shared" si="7"/>
        <v>Lagares García, José Miguel</v>
      </c>
    </row>
    <row r="36" spans="1:130" s="5" customFormat="1" ht="13" customHeight="1">
      <c r="A36" s="6"/>
      <c r="B36" s="103" t="s">
        <v>152</v>
      </c>
      <c r="C36" s="72">
        <f>(R36*L4/100)+(AU36*O4/100)+(AV36*H4/100)+(AW36*G4/100)+(AX36*I4/100)+(AY36*J4/100)</f>
        <v>0.27240000000000003</v>
      </c>
      <c r="D36" s="11">
        <v>1</v>
      </c>
      <c r="E36" s="84">
        <f>(BH36*L5/100)+(CF36*O5/100)+(CG36*H5/100)+(CH36*G5/100)+(CI36*I5/100)+(CJ36*J5/100)</f>
        <v>0</v>
      </c>
      <c r="F36" s="85"/>
      <c r="G36" s="84">
        <f>(CY36*L6/100)+(DU36*O6/100)+(DV36*H6/100)+(DW36*G6/100)+(DX36*I6/100)+(DY36*J6/100)</f>
        <v>0</v>
      </c>
      <c r="H36" s="53">
        <f t="shared" si="0"/>
        <v>9.0800000000000006E-2</v>
      </c>
      <c r="I36" s="85"/>
      <c r="J36" s="11"/>
      <c r="K36" s="60">
        <v>0</v>
      </c>
      <c r="L36" s="39">
        <v>2.27</v>
      </c>
      <c r="M36" s="39" t="s">
        <v>186</v>
      </c>
      <c r="N36" s="97" t="s">
        <v>186</v>
      </c>
      <c r="O36" s="39" t="s">
        <v>186</v>
      </c>
      <c r="P36" s="39" t="s">
        <v>189</v>
      </c>
      <c r="Q36" s="39" t="s">
        <v>181</v>
      </c>
      <c r="R36" s="81">
        <f>SUM(K36:Q36)/M4</f>
        <v>0.32428571428571429</v>
      </c>
      <c r="S36" s="40">
        <v>0</v>
      </c>
      <c r="T36" s="40">
        <v>0</v>
      </c>
      <c r="U36" s="40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/>
      <c r="AN36" s="40"/>
      <c r="AO36" s="40"/>
      <c r="AP36" s="40"/>
      <c r="AQ36" s="40"/>
      <c r="AR36" s="40"/>
      <c r="AS36" s="40"/>
      <c r="AT36" s="40"/>
      <c r="AU36" s="54">
        <f>SUM(S36:AT36)/Q4</f>
        <v>0</v>
      </c>
      <c r="AV36" s="40"/>
      <c r="AW36" s="38">
        <f t="shared" si="1"/>
        <v>0</v>
      </c>
      <c r="AX36" s="38">
        <f t="shared" si="2"/>
        <v>0.25942857142857145</v>
      </c>
      <c r="AY36" s="38"/>
      <c r="AZ36" s="86" t="str">
        <f t="shared" si="3"/>
        <v>Martínez Romero, Josué</v>
      </c>
      <c r="BA36" s="87"/>
      <c r="BB36" s="39"/>
      <c r="BC36" s="39"/>
      <c r="BD36" s="39"/>
      <c r="BE36" s="39"/>
      <c r="BF36" s="39"/>
      <c r="BG36" s="39"/>
      <c r="BH36" s="81">
        <f>SUM(BA36:BG36)/M5</f>
        <v>0</v>
      </c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54">
        <f>SUM(BI36:CE36)/Q5</f>
        <v>0</v>
      </c>
      <c r="CG36" s="38"/>
      <c r="CH36" s="40"/>
      <c r="CI36" s="40"/>
      <c r="CJ36" s="88"/>
      <c r="CK36" s="86" t="str">
        <f t="shared" si="5"/>
        <v>Martínez Romero, Josué</v>
      </c>
      <c r="CL36" s="69"/>
      <c r="CM36" s="100"/>
      <c r="CN36" s="100"/>
      <c r="CO36" s="100"/>
      <c r="CP36" s="100"/>
      <c r="CQ36" s="100"/>
      <c r="CR36" s="100"/>
      <c r="CS36" s="100"/>
      <c r="CT36" s="39"/>
      <c r="CU36" s="39"/>
      <c r="CV36" s="39"/>
      <c r="CW36" s="39"/>
      <c r="CX36" s="39"/>
      <c r="CY36" s="81">
        <f>SUM(CL36:CX36)/M6</f>
        <v>0</v>
      </c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54">
        <f>SUM(CZ36:DT36)/Q6</f>
        <v>0</v>
      </c>
      <c r="DV36" s="38"/>
      <c r="DW36" s="38"/>
      <c r="DX36" s="40"/>
      <c r="DY36" s="70"/>
      <c r="DZ36" s="57" t="str">
        <f t="shared" si="7"/>
        <v>Martínez Romero, Josué</v>
      </c>
    </row>
    <row r="37" spans="1:130" s="5" customFormat="1" ht="13" customHeight="1">
      <c r="A37" s="6"/>
      <c r="B37" s="102" t="s">
        <v>153</v>
      </c>
      <c r="C37" s="72">
        <f>(R37*L4/100)+(AU37*O4/100)+(AV37*H4/100)+(AW37*G4/100)+(AX37*I4/100)+(AY37*J4/100)</f>
        <v>4.7124000000000006</v>
      </c>
      <c r="D37" s="10" t="s">
        <v>197</v>
      </c>
      <c r="E37" s="53">
        <f>(BH37*L5/100)+(CF37*O5/100)+(CG37*H5/100)+(CH37*G5/100)+(CI37*I5/100)+(CJ37*J5/100)</f>
        <v>0</v>
      </c>
      <c r="F37" s="10"/>
      <c r="G37" s="53">
        <f>(CY37*L6/100)+(DU37*O6/100)+(DV37*H6/100)+(DW37*G6/100)+(DX37*I6/100)+(DY37*J6/100)</f>
        <v>0</v>
      </c>
      <c r="H37" s="53">
        <f t="shared" si="0"/>
        <v>1.5708000000000002</v>
      </c>
      <c r="I37" s="10"/>
      <c r="J37" s="10"/>
      <c r="K37" s="59">
        <v>6.45</v>
      </c>
      <c r="L37" s="95">
        <v>4.43</v>
      </c>
      <c r="M37" s="37">
        <v>3.75</v>
      </c>
      <c r="N37" s="95">
        <v>7.38</v>
      </c>
      <c r="O37" s="95">
        <v>5.2</v>
      </c>
      <c r="P37" s="37" t="s">
        <v>189</v>
      </c>
      <c r="Q37" s="37">
        <v>4.26</v>
      </c>
      <c r="R37" s="81">
        <f>SUM(K37:Q37)/M4</f>
        <v>4.4957142857142856</v>
      </c>
      <c r="S37" s="38">
        <v>10</v>
      </c>
      <c r="T37" s="38">
        <v>10</v>
      </c>
      <c r="U37" s="38">
        <v>10</v>
      </c>
      <c r="V37" s="38">
        <v>10</v>
      </c>
      <c r="W37" s="38">
        <v>0</v>
      </c>
      <c r="X37" s="38">
        <v>10</v>
      </c>
      <c r="Y37" s="38">
        <v>10</v>
      </c>
      <c r="Z37" s="38">
        <v>10</v>
      </c>
      <c r="AA37" s="38">
        <v>9</v>
      </c>
      <c r="AB37" s="38">
        <v>9</v>
      </c>
      <c r="AC37" s="38">
        <v>9</v>
      </c>
      <c r="AD37" s="38">
        <v>10</v>
      </c>
      <c r="AE37" s="38">
        <v>10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</v>
      </c>
      <c r="AL37" s="38">
        <v>0</v>
      </c>
      <c r="AM37" s="38"/>
      <c r="AN37" s="38"/>
      <c r="AO37" s="38"/>
      <c r="AP37" s="38"/>
      <c r="AQ37" s="38"/>
      <c r="AR37" s="38"/>
      <c r="AS37" s="38"/>
      <c r="AT37" s="38"/>
      <c r="AU37" s="54">
        <f>SUM(S37:AT37)/Q4</f>
        <v>5.85</v>
      </c>
      <c r="AV37" s="38"/>
      <c r="AW37" s="38">
        <f t="shared" si="1"/>
        <v>5.85</v>
      </c>
      <c r="AX37" s="38">
        <f t="shared" si="2"/>
        <v>4.766571428571428</v>
      </c>
      <c r="AY37" s="38"/>
      <c r="AZ37" s="61" t="str">
        <f t="shared" si="3"/>
        <v>Pérez Parrado, Mario José</v>
      </c>
      <c r="BA37" s="82"/>
      <c r="BB37" s="37"/>
      <c r="BC37" s="37"/>
      <c r="BD37" s="37"/>
      <c r="BE37" s="37"/>
      <c r="BF37" s="37"/>
      <c r="BG37" s="37"/>
      <c r="BH37" s="81">
        <f>SUM(BA37:BG37)/M5</f>
        <v>0</v>
      </c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54">
        <f>SUM(BI37:BX37)/Q5</f>
        <v>0</v>
      </c>
      <c r="CG37" s="38"/>
      <c r="CH37" s="38"/>
      <c r="CI37" s="38"/>
      <c r="CJ37" s="83"/>
      <c r="CK37" s="61" t="str">
        <f t="shared" si="5"/>
        <v>Pérez Parrado, Mario José</v>
      </c>
      <c r="CL37" s="67"/>
      <c r="CM37" s="99"/>
      <c r="CN37" s="99"/>
      <c r="CO37" s="99"/>
      <c r="CP37" s="99"/>
      <c r="CQ37" s="99"/>
      <c r="CR37" s="99"/>
      <c r="CS37" s="99"/>
      <c r="CT37" s="37"/>
      <c r="CU37" s="37"/>
      <c r="CV37" s="37"/>
      <c r="CW37" s="37"/>
      <c r="CX37" s="37"/>
      <c r="CY37" s="81">
        <f>SUM(CL37:CX37)/M6</f>
        <v>0</v>
      </c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54">
        <f>SUM(CZ37:DT37)/Q6</f>
        <v>0</v>
      </c>
      <c r="DV37" s="38"/>
      <c r="DW37" s="38"/>
      <c r="DX37" s="38"/>
      <c r="DY37" s="68"/>
      <c r="DZ37" s="57" t="str">
        <f t="shared" si="7"/>
        <v>Pérez Parrado, Mario José</v>
      </c>
    </row>
    <row r="38" spans="1:130" s="5" customFormat="1" ht="13" customHeight="1">
      <c r="A38" s="6"/>
      <c r="B38" s="74"/>
      <c r="C38" s="72">
        <f>(R38*L4/100)+(AU38*O4/100)+(AV38*H4/100)+(AW38*G4/100)+(AX38*I4/100)+(AY38*J4/100)</f>
        <v>0</v>
      </c>
      <c r="D38" s="11"/>
      <c r="E38" s="84">
        <f>(BH38*L5/100)+(CF38*O5/100)+(CG38*H5/100)+(CH38*G5/100)+(CI38*I5/100)+(CJ38*J5/100)</f>
        <v>0</v>
      </c>
      <c r="F38" s="85"/>
      <c r="G38" s="84">
        <f>(CY38*L6/100)+(DU38*O6/100)+(DV38*H6/100)+(DW38*G6/100)+(DX38*I6/100)+(DY38*J6/100)</f>
        <v>0</v>
      </c>
      <c r="H38" s="53">
        <f t="shared" si="0"/>
        <v>0</v>
      </c>
      <c r="I38" s="85"/>
      <c r="J38" s="11"/>
      <c r="K38" s="60"/>
      <c r="L38" s="39"/>
      <c r="M38" s="39"/>
      <c r="N38" s="39"/>
      <c r="O38" s="39"/>
      <c r="P38" s="39"/>
      <c r="Q38" s="39"/>
      <c r="R38" s="81">
        <f>SUM(K38:Q38)/M4</f>
        <v>0</v>
      </c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40"/>
      <c r="AU38" s="54">
        <f>SUM(S38:AT38)/Q4</f>
        <v>0</v>
      </c>
      <c r="AV38" s="40"/>
      <c r="AW38" s="38"/>
      <c r="AX38" s="40"/>
      <c r="AY38" s="38"/>
      <c r="AZ38" s="86">
        <f t="shared" si="3"/>
        <v>0</v>
      </c>
      <c r="BA38" s="87"/>
      <c r="BB38" s="39"/>
      <c r="BC38" s="39"/>
      <c r="BD38" s="39"/>
      <c r="BE38" s="39"/>
      <c r="BF38" s="39"/>
      <c r="BG38" s="39"/>
      <c r="BH38" s="81">
        <f>SUM(BA38:BG38)/M5</f>
        <v>0</v>
      </c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54">
        <f>SUM(BI38:BX38)/Q5</f>
        <v>0</v>
      </c>
      <c r="CG38" s="40"/>
      <c r="CH38" s="38"/>
      <c r="CI38" s="40"/>
      <c r="CJ38" s="88"/>
      <c r="CK38" s="86">
        <f t="shared" si="5"/>
        <v>0</v>
      </c>
      <c r="CL38" s="69"/>
      <c r="CM38" s="100"/>
      <c r="CN38" s="100"/>
      <c r="CO38" s="100"/>
      <c r="CP38" s="100"/>
      <c r="CQ38" s="100"/>
      <c r="CR38" s="100"/>
      <c r="CS38" s="100"/>
      <c r="CT38" s="39"/>
      <c r="CU38" s="39"/>
      <c r="CV38" s="39"/>
      <c r="CW38" s="39"/>
      <c r="CX38" s="39"/>
      <c r="CY38" s="81">
        <f>SUM(CL38:CX38)/M6</f>
        <v>0</v>
      </c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54">
        <f>SUM(CZ38:DT38)/Q6</f>
        <v>0</v>
      </c>
      <c r="DV38" s="40"/>
      <c r="DW38" s="38"/>
      <c r="DX38" s="40"/>
      <c r="DY38" s="70"/>
      <c r="DZ38" s="57">
        <f t="shared" si="7"/>
        <v>0</v>
      </c>
    </row>
    <row r="39" spans="1:130" s="5" customFormat="1" ht="13" customHeight="1">
      <c r="A39" s="6"/>
      <c r="B39" s="74"/>
      <c r="C39" s="72">
        <f>(R39*L4/100)+(AU39*O4/100)+(AV39*H4/100)+(AW39*G4/100)+(AX39*I4/100)+(AY39*J4/100)</f>
        <v>0</v>
      </c>
      <c r="D39" s="10"/>
      <c r="E39" s="53">
        <f>(BH39*L5/100)+(CF39*O5/100)+(CG39*H5/100)+(CH39*G5/100)+(CI39*I5/100)+(CJ39*J5/100)</f>
        <v>0</v>
      </c>
      <c r="F39" s="10"/>
      <c r="G39" s="53">
        <f>(CY39*L6/100)+(DU39*O6/100)+(DV39*H6/100)+(DW39*G6/100)+(DX39*I6/100)+(DY39*J6/100)</f>
        <v>0</v>
      </c>
      <c r="H39" s="53">
        <f t="shared" si="0"/>
        <v>0</v>
      </c>
      <c r="I39" s="10"/>
      <c r="J39" s="10"/>
      <c r="K39" s="59"/>
      <c r="L39" s="37"/>
      <c r="M39" s="37"/>
      <c r="N39" s="37"/>
      <c r="O39" s="37"/>
      <c r="P39" s="37"/>
      <c r="Q39" s="37"/>
      <c r="R39" s="81">
        <f>SUM(K39:Q39)/M4</f>
        <v>0</v>
      </c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54">
        <f>SUM(S39:AT39)/Q4</f>
        <v>0</v>
      </c>
      <c r="AV39" s="38"/>
      <c r="AW39" s="38"/>
      <c r="AX39" s="38"/>
      <c r="AY39" s="38"/>
      <c r="AZ39" s="61">
        <f t="shared" si="3"/>
        <v>0</v>
      </c>
      <c r="BA39" s="82"/>
      <c r="BB39" s="37"/>
      <c r="BC39" s="37"/>
      <c r="BD39" s="37"/>
      <c r="BE39" s="37"/>
      <c r="BF39" s="37"/>
      <c r="BG39" s="37"/>
      <c r="BH39" s="81">
        <f>SUM(BA39:BG39)/M5</f>
        <v>0</v>
      </c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54">
        <f>SUM(BI39:BX39)/Q5</f>
        <v>0</v>
      </c>
      <c r="CG39" s="38"/>
      <c r="CH39" s="38"/>
      <c r="CI39" s="38"/>
      <c r="CJ39" s="83"/>
      <c r="CK39" s="61">
        <f t="shared" si="5"/>
        <v>0</v>
      </c>
      <c r="CL39" s="67"/>
      <c r="CM39" s="99"/>
      <c r="CN39" s="99"/>
      <c r="CO39" s="99"/>
      <c r="CP39" s="99"/>
      <c r="CQ39" s="99"/>
      <c r="CR39" s="99"/>
      <c r="CS39" s="99"/>
      <c r="CT39" s="37"/>
      <c r="CU39" s="37"/>
      <c r="CV39" s="37"/>
      <c r="CW39" s="37"/>
      <c r="CX39" s="37"/>
      <c r="CY39" s="81">
        <f>SUM(CL39:CX39)/M6</f>
        <v>0</v>
      </c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54">
        <f>SUM(CZ39:DT39)/Q6</f>
        <v>0</v>
      </c>
      <c r="DV39" s="38"/>
      <c r="DW39" s="38"/>
      <c r="DX39" s="38"/>
      <c r="DY39" s="68"/>
      <c r="DZ39" s="57">
        <f t="shared" si="7"/>
        <v>0</v>
      </c>
    </row>
    <row r="40" spans="1:130" s="5" customFormat="1" ht="13" customHeight="1">
      <c r="A40" s="6"/>
      <c r="B40" s="74"/>
      <c r="C40" s="72">
        <f>(R40*L4/100)+(AU40*O4/100)+(AV40*H4/100)+(AW40*G4/100)+(AX40*I4/100)+(AY40*J4/100)</f>
        <v>0</v>
      </c>
      <c r="D40" s="11"/>
      <c r="E40" s="84">
        <f>(BH40*L5/100)+(CF40*O5/100)+(CG40*H5/100)+(CH40*G5/100)+(CI40*I5/100)+(CJ40*J5/100)</f>
        <v>0</v>
      </c>
      <c r="F40" s="85"/>
      <c r="G40" s="84">
        <f>(CY40*L6/100)+(DU40*O6/100)+(DV40*H6/100)+(DW40*G6/100)+(DX40*I6/100)+(DY40*J6/100)</f>
        <v>0</v>
      </c>
      <c r="H40" s="53">
        <f t="shared" si="0"/>
        <v>0</v>
      </c>
      <c r="I40" s="85"/>
      <c r="J40" s="11"/>
      <c r="K40" s="60"/>
      <c r="L40" s="39"/>
      <c r="M40" s="39"/>
      <c r="N40" s="39"/>
      <c r="O40" s="39"/>
      <c r="P40" s="39"/>
      <c r="Q40" s="39"/>
      <c r="R40" s="81">
        <f>SUM(K40:Q40)/M4</f>
        <v>0</v>
      </c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54">
        <f>SUM(S40:AT40)/Q4</f>
        <v>0</v>
      </c>
      <c r="AV40" s="40"/>
      <c r="AW40" s="38"/>
      <c r="AX40" s="40"/>
      <c r="AY40" s="38"/>
      <c r="AZ40" s="86">
        <f t="shared" si="3"/>
        <v>0</v>
      </c>
      <c r="BA40" s="87"/>
      <c r="BB40" s="39"/>
      <c r="BC40" s="39"/>
      <c r="BD40" s="39"/>
      <c r="BE40" s="39"/>
      <c r="BF40" s="39"/>
      <c r="BG40" s="39"/>
      <c r="BH40" s="81">
        <f>SUM(BA40:BG40)/M5</f>
        <v>0</v>
      </c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54">
        <f>SUM(BI40:BX40)/Q5</f>
        <v>0</v>
      </c>
      <c r="CG40" s="40"/>
      <c r="CH40" s="38"/>
      <c r="CI40" s="40"/>
      <c r="CJ40" s="88"/>
      <c r="CK40" s="86">
        <f t="shared" si="5"/>
        <v>0</v>
      </c>
      <c r="CL40" s="69"/>
      <c r="CM40" s="100"/>
      <c r="CN40" s="100"/>
      <c r="CO40" s="100"/>
      <c r="CP40" s="100"/>
      <c r="CQ40" s="100"/>
      <c r="CR40" s="100"/>
      <c r="CS40" s="100"/>
      <c r="CT40" s="39"/>
      <c r="CU40" s="39"/>
      <c r="CV40" s="39"/>
      <c r="CW40" s="39"/>
      <c r="CX40" s="39"/>
      <c r="CY40" s="81">
        <f>SUM(CL40:CX40)/M6</f>
        <v>0</v>
      </c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54">
        <f>SUM(CZ40:DT40)/Q6</f>
        <v>0</v>
      </c>
      <c r="DV40" s="40"/>
      <c r="DW40" s="38"/>
      <c r="DX40" s="40"/>
      <c r="DY40" s="70"/>
      <c r="DZ40" s="57">
        <f t="shared" si="7"/>
        <v>0</v>
      </c>
    </row>
    <row r="41" spans="1:130" s="5" customFormat="1" ht="4.5" customHeight="1">
      <c r="A41" s="6"/>
      <c r="B41" s="12"/>
      <c r="C41" s="12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</row>
    <row r="43" spans="1:130">
      <c r="B43" s="89" t="s">
        <v>77</v>
      </c>
    </row>
    <row r="44" spans="1:130" ht="25">
      <c r="B44" s="50">
        <f>COUNT(C11:C40)</f>
        <v>30</v>
      </c>
      <c r="E44" s="139" t="s">
        <v>24</v>
      </c>
      <c r="F44" s="139" t="s">
        <v>25</v>
      </c>
      <c r="G44" s="139" t="s">
        <v>26</v>
      </c>
      <c r="H44" s="139" t="s">
        <v>89</v>
      </c>
      <c r="I44" s="116" t="s">
        <v>90</v>
      </c>
      <c r="J44" s="45"/>
      <c r="K44" s="117" t="s">
        <v>136</v>
      </c>
      <c r="L44" s="118"/>
      <c r="M44" s="45"/>
      <c r="N44" s="127" t="s">
        <v>98</v>
      </c>
      <c r="O44" s="128"/>
      <c r="P44" s="107"/>
    </row>
    <row r="45" spans="1:130">
      <c r="E45" s="140"/>
      <c r="F45" s="140"/>
      <c r="G45" s="140"/>
      <c r="H45" s="140"/>
      <c r="I45" s="116"/>
      <c r="J45" s="45"/>
      <c r="K45" s="90" t="s">
        <v>83</v>
      </c>
      <c r="L45" s="91" t="s">
        <v>78</v>
      </c>
      <c r="M45" s="45"/>
      <c r="N45" s="90" t="s">
        <v>83</v>
      </c>
      <c r="O45" s="91" t="s">
        <v>78</v>
      </c>
      <c r="P45" s="108"/>
    </row>
    <row r="46" spans="1:130">
      <c r="C46" s="141" t="s">
        <v>86</v>
      </c>
      <c r="D46" s="142"/>
      <c r="E46" s="29">
        <f>COUNTIF(D11:D40, "&lt;5")</f>
        <v>16</v>
      </c>
      <c r="F46" s="29">
        <f>COUNTIF(D11:D40, "5")</f>
        <v>1</v>
      </c>
      <c r="G46" s="29">
        <f>COUNTIF(D11:D40, "6")</f>
        <v>2</v>
      </c>
      <c r="H46" s="29">
        <f>SUM(COUNTIF(D11:D40, "7")+COUNTIF(D11:D40, "8"))</f>
        <v>6</v>
      </c>
      <c r="I46" s="29">
        <f>SUM(COUNTIF(D11:D40, "9")+COUNTIF(D11:D40, "10"))</f>
        <v>1</v>
      </c>
      <c r="J46" s="34"/>
      <c r="K46" s="52">
        <f>SUM(F46:I46)</f>
        <v>10</v>
      </c>
      <c r="L46" s="51">
        <f>(K46*100)/B44</f>
        <v>33.333333333333336</v>
      </c>
      <c r="M46" s="34"/>
      <c r="N46" s="52">
        <f>E46</f>
        <v>16</v>
      </c>
      <c r="O46" s="51">
        <f>(N46*100)/B44</f>
        <v>53.333333333333336</v>
      </c>
      <c r="P46" s="109"/>
    </row>
    <row r="47" spans="1:130">
      <c r="C47" s="143" t="s">
        <v>28</v>
      </c>
      <c r="D47" s="144"/>
      <c r="E47" s="29">
        <f>COUNTIF(F11:F40, "&lt;5")</f>
        <v>0</v>
      </c>
      <c r="F47" s="29">
        <f>COUNTIF(F11:F40, "5")</f>
        <v>0</v>
      </c>
      <c r="G47" s="29">
        <f>COUNTIF(F11:F40, "6")</f>
        <v>0</v>
      </c>
      <c r="H47" s="29">
        <f>SUM(COUNTIF(F11:F40, "7")+COUNTIF(F11:F40, "8"))</f>
        <v>0</v>
      </c>
      <c r="I47" s="29">
        <f>SUM(COUNTIF(F11:F40, "9")+COUNTIF(F11:F40, "10"))</f>
        <v>0</v>
      </c>
      <c r="J47" s="46"/>
      <c r="K47" s="52">
        <f>SUM(F47:I47)</f>
        <v>0</v>
      </c>
      <c r="L47" s="51">
        <f>(K47*100)/B44</f>
        <v>0</v>
      </c>
      <c r="M47" s="47"/>
      <c r="N47" s="49">
        <f>E47</f>
        <v>0</v>
      </c>
      <c r="O47" s="51">
        <f>(N47*100)/B44</f>
        <v>0</v>
      </c>
      <c r="P47" s="109"/>
    </row>
    <row r="48" spans="1:130">
      <c r="C48" s="137" t="s">
        <v>29</v>
      </c>
      <c r="D48" s="138"/>
      <c r="E48" s="29">
        <f>COUNTIF(G11:G40, "&lt;5")</f>
        <v>30</v>
      </c>
      <c r="F48" s="29">
        <f>COUNTIF(G11:G40, "5")</f>
        <v>0</v>
      </c>
      <c r="G48" s="29">
        <f>COUNTIF(G11:G40, "6")</f>
        <v>0</v>
      </c>
      <c r="H48" s="29">
        <f>SUM(COUNTIF(G11:G40, "7")+COUNTIF(G11:G40, "8"))</f>
        <v>0</v>
      </c>
      <c r="I48" s="29">
        <f>SUM(COUNTIF(G11:G40, "9")+COUNTIF(G11:G40, "10"))</f>
        <v>0</v>
      </c>
      <c r="J48" s="48"/>
      <c r="K48" s="52">
        <f>SUM(F48:I48)</f>
        <v>0</v>
      </c>
      <c r="L48" s="51">
        <f>(K48*100)/B44</f>
        <v>0</v>
      </c>
      <c r="M48" s="48"/>
      <c r="N48" s="49">
        <f>E48</f>
        <v>30</v>
      </c>
      <c r="O48" s="51">
        <f>(N48*100)/B44</f>
        <v>100</v>
      </c>
      <c r="P48" s="109"/>
    </row>
    <row r="49" spans="3:16">
      <c r="C49" s="137" t="s">
        <v>108</v>
      </c>
      <c r="D49" s="138"/>
      <c r="E49" s="29">
        <f>COUNTIF(I11:I40, "&lt;5")</f>
        <v>0</v>
      </c>
      <c r="F49" s="29">
        <f>COUNTIF(I11:I40, "5")</f>
        <v>0</v>
      </c>
      <c r="G49" s="29">
        <f>COUNTIF(I11:I40, "6")</f>
        <v>0</v>
      </c>
      <c r="H49" s="29">
        <f>SUM(COUNTIF(I11:I40, "7")+COUNTIF(I11:I40, "8"))</f>
        <v>0</v>
      </c>
      <c r="I49" s="29">
        <f>SUM(COUNTIF(I11:I40, "9")+COUNTIF(I11:I40, "10"))</f>
        <v>0</v>
      </c>
      <c r="J49" s="48"/>
      <c r="K49" s="52">
        <f>SUM(F49:I49)</f>
        <v>0</v>
      </c>
      <c r="L49" s="51">
        <f>(K49*100)/B44</f>
        <v>0</v>
      </c>
      <c r="N49" s="49">
        <f>E49</f>
        <v>0</v>
      </c>
      <c r="O49" s="51">
        <f>(N49*100)/B44</f>
        <v>0</v>
      </c>
      <c r="P49" s="109"/>
    </row>
    <row r="50" spans="3:16">
      <c r="C50" s="137" t="s">
        <v>91</v>
      </c>
      <c r="D50" s="138"/>
      <c r="E50" s="29">
        <f>COUNTIF(J11:J40, "&lt;5")</f>
        <v>0</v>
      </c>
      <c r="F50" s="29">
        <f>COUNTIF(J11:J40, "5")</f>
        <v>0</v>
      </c>
      <c r="G50" s="29">
        <f>COUNTIF(J11:J40, "6")</f>
        <v>0</v>
      </c>
      <c r="H50" s="29">
        <f>SUM(COUNTIF(J11:J40, "7")+COUNTIF(J11:J40, "8"))</f>
        <v>0</v>
      </c>
      <c r="I50" s="29">
        <f>SUM(COUNTIF(J11:J40, "9")+COUNTIF(J11:J40, "10"))</f>
        <v>0</v>
      </c>
      <c r="J50" s="48"/>
      <c r="K50" s="52">
        <f>SUM(F50:I50)</f>
        <v>0</v>
      </c>
      <c r="L50" s="51">
        <f>(K50*100)/B44</f>
        <v>0</v>
      </c>
      <c r="N50" s="49">
        <f>E50</f>
        <v>0</v>
      </c>
      <c r="O50" s="51">
        <f>(N50*100)/B44</f>
        <v>0</v>
      </c>
      <c r="P50" s="109"/>
    </row>
  </sheetData>
  <mergeCells count="48">
    <mergeCell ref="N44:O44"/>
    <mergeCell ref="C46:D46"/>
    <mergeCell ref="C47:D47"/>
    <mergeCell ref="C48:D48"/>
    <mergeCell ref="C49:D49"/>
    <mergeCell ref="I44:I45"/>
    <mergeCell ref="K44:L44"/>
    <mergeCell ref="C50:D50"/>
    <mergeCell ref="E44:E45"/>
    <mergeCell ref="F44:F45"/>
    <mergeCell ref="G44:G45"/>
    <mergeCell ref="H44:H45"/>
    <mergeCell ref="DY9:DY10"/>
    <mergeCell ref="CG9:CG10"/>
    <mergeCell ref="CH9:CH10"/>
    <mergeCell ref="CI9:CI10"/>
    <mergeCell ref="CJ9:CJ10"/>
    <mergeCell ref="CL9:CX9"/>
    <mergeCell ref="CY9:CY10"/>
    <mergeCell ref="CZ9:DT9"/>
    <mergeCell ref="DU9:DU10"/>
    <mergeCell ref="DV9:DV10"/>
    <mergeCell ref="DW9:DW10"/>
    <mergeCell ref="DX9:DX10"/>
    <mergeCell ref="E4:F4"/>
    <mergeCell ref="E5:F5"/>
    <mergeCell ref="E6:F6"/>
    <mergeCell ref="BA6:CJ7"/>
    <mergeCell ref="CF9:CF10"/>
    <mergeCell ref="K9:Q9"/>
    <mergeCell ref="R9:R10"/>
    <mergeCell ref="S9:AT9"/>
    <mergeCell ref="AU9:AU10"/>
    <mergeCell ref="AV9:AV10"/>
    <mergeCell ref="AW9:AW10"/>
    <mergeCell ref="AX9:AX10"/>
    <mergeCell ref="AY9:AY10"/>
    <mergeCell ref="BA9:BG9"/>
    <mergeCell ref="BH9:BH10"/>
    <mergeCell ref="BI9:CE9"/>
    <mergeCell ref="CL6:DY7"/>
    <mergeCell ref="G2:G3"/>
    <mergeCell ref="H2:H3"/>
    <mergeCell ref="I2:I3"/>
    <mergeCell ref="J2:J3"/>
    <mergeCell ref="L2:M2"/>
    <mergeCell ref="O2:Q2"/>
    <mergeCell ref="S2:S3"/>
  </mergeCells>
  <phoneticPr fontId="26" type="noConversion"/>
  <conditionalFormatting sqref="CL11:DY40 BA11:CJ40 C11:AY40">
    <cfRule type="cellIs" dxfId="49" priority="0" stopIfTrue="1" operator="lessThan">
      <formula>5</formula>
    </cfRule>
  </conditionalFormatting>
  <pageMargins left="0.5" right="0.5" top="0.5" bottom="1" header="0.5" footer="0.5"/>
  <headerFooter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L60"/>
  <sheetViews>
    <sheetView showGridLines="0" tabSelected="1" showRuler="0" topLeftCell="A2" zoomScaleNormal="70" zoomScalePageLayoutView="70" workbookViewId="0">
      <selection activeCell="M22" sqref="M22"/>
    </sheetView>
  </sheetViews>
  <sheetFormatPr baseColWidth="10" defaultColWidth="9.1640625" defaultRowHeight="13" x14ac:dyDescent="0"/>
  <cols>
    <col min="1" max="1" width="1.6640625" style="1" customWidth="1"/>
    <col min="2" max="2" width="41.5" style="1" customWidth="1"/>
    <col min="3" max="3" width="6.33203125" style="1" customWidth="1"/>
    <col min="4" max="4" width="6" style="1" customWidth="1"/>
    <col min="5" max="5" width="5.83203125" style="1" customWidth="1"/>
    <col min="6" max="6" width="4.5" style="1" customWidth="1"/>
    <col min="7" max="7" width="7.33203125" style="1" customWidth="1"/>
    <col min="8" max="8" width="6.6640625" style="1" customWidth="1"/>
    <col min="9" max="9" width="6" style="1" customWidth="1"/>
    <col min="10" max="10" width="6.83203125" style="1" customWidth="1"/>
    <col min="11" max="12" width="6.1640625" style="1" customWidth="1"/>
    <col min="13" max="14" width="6" style="1" customWidth="1"/>
    <col min="15" max="15" width="5.5" style="1" customWidth="1"/>
    <col min="16" max="16" width="6.1640625" style="1" customWidth="1"/>
    <col min="17" max="17" width="8.1640625" style="1" customWidth="1"/>
    <col min="18" max="33" width="5.83203125" style="1" customWidth="1"/>
    <col min="34" max="44" width="5.6640625" style="1" customWidth="1"/>
    <col min="45" max="45" width="5.83203125" style="1" customWidth="1"/>
    <col min="46" max="46" width="9.1640625" style="1" customWidth="1"/>
    <col min="47" max="47" width="6.1640625" style="1" customWidth="1"/>
    <col min="48" max="48" width="5.6640625" style="1" customWidth="1"/>
    <col min="49" max="49" width="5.33203125" style="1" customWidth="1"/>
    <col min="50" max="50" width="7" style="1" customWidth="1"/>
    <col min="51" max="51" width="48.5" style="1" customWidth="1"/>
    <col min="52" max="53" width="7" style="1" customWidth="1"/>
    <col min="54" max="55" width="6.83203125" style="1" customWidth="1"/>
    <col min="56" max="56" width="7.1640625" style="1" customWidth="1"/>
    <col min="57" max="57" width="7" style="1" customWidth="1"/>
    <col min="58" max="58" width="6.33203125" style="1" customWidth="1"/>
    <col min="59" max="66" width="5.5" style="1" customWidth="1"/>
    <col min="67" max="74" width="6" style="1" customWidth="1"/>
    <col min="75" max="75" width="6.33203125" style="1" customWidth="1"/>
    <col min="76" max="76" width="6.5" style="1" customWidth="1"/>
    <col min="77" max="77" width="5.83203125" style="1" customWidth="1"/>
    <col min="78" max="78" width="5.5" style="1" customWidth="1"/>
    <col min="79" max="79" width="5.1640625" style="1" customWidth="1"/>
    <col min="80" max="81" width="5.83203125" style="1" customWidth="1"/>
    <col min="82" max="82" width="45.5" style="1" customWidth="1"/>
    <col min="83" max="83" width="6.5" style="1" customWidth="1"/>
    <col min="84" max="85" width="6.1640625" style="1" customWidth="1"/>
    <col min="86" max="86" width="6" style="1" customWidth="1"/>
    <col min="87" max="87" width="6.5" style="1" customWidth="1"/>
    <col min="88" max="88" width="7" style="1" customWidth="1"/>
    <col min="89" max="89" width="9.1640625" style="1"/>
    <col min="90" max="97" width="5.83203125" style="1" customWidth="1"/>
    <col min="98" max="106" width="6.1640625" style="1" customWidth="1"/>
    <col min="107" max="109" width="5.5" style="1" customWidth="1"/>
    <col min="110" max="110" width="5.83203125" style="1" customWidth="1"/>
    <col min="111" max="111" width="9.1640625" style="1"/>
    <col min="112" max="112" width="5.83203125" style="1" customWidth="1"/>
    <col min="113" max="113" width="6.1640625" style="1" customWidth="1"/>
    <col min="114" max="114" width="5.83203125" style="1" customWidth="1"/>
    <col min="115" max="115" width="6" style="1" customWidth="1"/>
    <col min="116" max="116" width="50.5" style="1" customWidth="1"/>
    <col min="117" max="16384" width="9.1640625" style="1"/>
  </cols>
  <sheetData>
    <row r="2" spans="1:116">
      <c r="G2" s="139" t="s">
        <v>87</v>
      </c>
      <c r="H2" s="139" t="s">
        <v>21</v>
      </c>
      <c r="I2" s="139" t="s">
        <v>111</v>
      </c>
      <c r="J2" s="139" t="s">
        <v>22</v>
      </c>
      <c r="L2" s="117" t="s">
        <v>109</v>
      </c>
      <c r="M2" s="171"/>
      <c r="O2" s="117" t="s">
        <v>107</v>
      </c>
      <c r="P2" s="171"/>
      <c r="R2" s="173" t="s">
        <v>198</v>
      </c>
    </row>
    <row r="3" spans="1:116" ht="28">
      <c r="B3" s="25" t="s">
        <v>100</v>
      </c>
      <c r="G3" s="140"/>
      <c r="H3" s="140"/>
      <c r="I3" s="140"/>
      <c r="J3" s="140"/>
      <c r="L3" s="75" t="s">
        <v>78</v>
      </c>
      <c r="M3" s="75" t="s">
        <v>104</v>
      </c>
      <c r="O3" s="75" t="s">
        <v>78</v>
      </c>
      <c r="P3" s="75" t="s">
        <v>104</v>
      </c>
      <c r="R3" s="173"/>
    </row>
    <row r="4" spans="1:116" s="2" customFormat="1" ht="28">
      <c r="B4" s="8" t="s">
        <v>88</v>
      </c>
      <c r="C4" s="14"/>
      <c r="D4" s="14"/>
      <c r="E4" s="141" t="s">
        <v>86</v>
      </c>
      <c r="F4" s="142"/>
      <c r="G4" s="29"/>
      <c r="H4" s="29"/>
      <c r="I4" s="29"/>
      <c r="J4" s="30"/>
      <c r="L4" s="30"/>
      <c r="M4" s="28"/>
      <c r="O4" s="30"/>
      <c r="P4" s="28"/>
      <c r="R4" s="55">
        <f>G4+H4+I4+J4+L4+O4</f>
        <v>0</v>
      </c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</row>
    <row r="5" spans="1:116" s="2" customFormat="1" ht="30" customHeight="1" thickBot="1">
      <c r="B5" s="8" t="s">
        <v>27</v>
      </c>
      <c r="C5" s="14"/>
      <c r="D5" s="14"/>
      <c r="E5" s="143" t="s">
        <v>28</v>
      </c>
      <c r="F5" s="144"/>
      <c r="G5" s="31"/>
      <c r="H5" s="32"/>
      <c r="I5" s="32"/>
      <c r="J5" s="32"/>
      <c r="L5" s="33"/>
      <c r="M5" s="26"/>
      <c r="O5" s="32"/>
      <c r="P5" s="27"/>
      <c r="R5" s="55">
        <f>G5+H5+I5+J5+L5+O5</f>
        <v>0</v>
      </c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</row>
    <row r="6" spans="1:116" s="5" customFormat="1" ht="31.5" customHeight="1" thickTop="1">
      <c r="A6" s="6"/>
      <c r="B6" s="8" t="s">
        <v>101</v>
      </c>
      <c r="C6" s="14"/>
      <c r="D6" s="14"/>
      <c r="E6" s="137" t="s">
        <v>29</v>
      </c>
      <c r="F6" s="138"/>
      <c r="G6" s="35"/>
      <c r="H6" s="35"/>
      <c r="I6" s="35"/>
      <c r="J6" s="35"/>
      <c r="L6" s="35"/>
      <c r="M6" s="26"/>
      <c r="O6" s="35"/>
      <c r="P6" s="26"/>
      <c r="R6" s="55">
        <f>SUM(G6,H6,I6,J6,L6,O6)</f>
        <v>0</v>
      </c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Z6" s="145" t="s">
        <v>30</v>
      </c>
      <c r="BA6" s="146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8"/>
      <c r="CE6" s="165" t="s">
        <v>103</v>
      </c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7"/>
    </row>
    <row r="7" spans="1:116" s="5" customFormat="1" ht="7.5" customHeight="1" thickBot="1">
      <c r="A7" s="6"/>
      <c r="C7" s="16"/>
      <c r="D7" s="16"/>
      <c r="E7" s="16"/>
      <c r="F7" s="16"/>
      <c r="G7" s="16"/>
      <c r="H7" s="16"/>
      <c r="I7" s="16"/>
      <c r="J7" s="16"/>
      <c r="K7" s="20"/>
      <c r="L7" s="20"/>
      <c r="M7" s="20"/>
      <c r="N7" s="20"/>
      <c r="O7" s="20"/>
      <c r="P7" s="20"/>
      <c r="Q7" s="19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149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1"/>
      <c r="CE7" s="168"/>
      <c r="CF7" s="169"/>
      <c r="CG7" s="169"/>
      <c r="CH7" s="169"/>
      <c r="CI7" s="169"/>
      <c r="CJ7" s="169"/>
      <c r="CK7" s="169"/>
      <c r="CL7" s="169"/>
      <c r="CM7" s="169"/>
      <c r="CN7" s="169"/>
      <c r="CO7" s="169"/>
      <c r="CP7" s="169"/>
      <c r="CQ7" s="169"/>
      <c r="CR7" s="169"/>
      <c r="CS7" s="169"/>
      <c r="CT7" s="169"/>
      <c r="CU7" s="169"/>
      <c r="CV7" s="169"/>
      <c r="CW7" s="169"/>
      <c r="CX7" s="169"/>
      <c r="CY7" s="169"/>
      <c r="CZ7" s="169"/>
      <c r="DA7" s="169"/>
      <c r="DB7" s="169"/>
      <c r="DC7" s="169"/>
      <c r="DD7" s="169"/>
      <c r="DE7" s="169"/>
      <c r="DF7" s="169"/>
      <c r="DG7" s="169"/>
      <c r="DH7" s="169"/>
      <c r="DI7" s="169"/>
      <c r="DJ7" s="169"/>
      <c r="DK7" s="170"/>
    </row>
    <row r="8" spans="1:116" s="5" customFormat="1" ht="14" hidden="1" thickBot="1">
      <c r="A8" s="6"/>
      <c r="B8" s="16"/>
      <c r="C8" s="16"/>
      <c r="D8" s="16"/>
      <c r="E8" s="16"/>
      <c r="F8" s="16"/>
      <c r="G8" s="16"/>
      <c r="H8" s="16"/>
      <c r="I8" s="16"/>
      <c r="J8" s="16"/>
      <c r="K8" s="17"/>
      <c r="L8" s="17"/>
      <c r="M8" s="18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76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77"/>
      <c r="CE8" s="63"/>
      <c r="CF8" s="64"/>
      <c r="CG8" s="64"/>
      <c r="CH8" s="64"/>
      <c r="CI8" s="64"/>
      <c r="CJ8" s="64"/>
      <c r="CK8" s="64"/>
      <c r="CL8" s="64"/>
      <c r="CM8" s="64"/>
      <c r="CN8" s="64"/>
      <c r="CO8" s="64"/>
      <c r="CP8" s="64"/>
      <c r="CQ8" s="64"/>
      <c r="CR8" s="64"/>
      <c r="CS8" s="64"/>
      <c r="CT8" s="64"/>
      <c r="CU8" s="64"/>
      <c r="CV8" s="64"/>
      <c r="CW8" s="64"/>
      <c r="CX8" s="64"/>
      <c r="CY8" s="64"/>
      <c r="CZ8" s="64"/>
      <c r="DA8" s="64"/>
      <c r="DB8" s="64"/>
      <c r="DC8" s="64"/>
      <c r="DD8" s="64"/>
      <c r="DE8" s="64"/>
      <c r="DF8" s="64"/>
      <c r="DG8" s="64"/>
      <c r="DH8" s="64"/>
      <c r="DI8" s="64"/>
      <c r="DJ8" s="64"/>
      <c r="DK8" s="65"/>
    </row>
    <row r="9" spans="1:116" s="9" customFormat="1" ht="39" customHeight="1" thickTop="1">
      <c r="B9" s="22" t="s">
        <v>84</v>
      </c>
      <c r="C9" s="6"/>
      <c r="D9" s="6"/>
      <c r="E9" s="6"/>
      <c r="F9" s="6"/>
      <c r="G9" s="6"/>
      <c r="H9" s="6"/>
      <c r="I9" s="6"/>
      <c r="J9" s="6"/>
      <c r="K9" s="152" t="s">
        <v>81</v>
      </c>
      <c r="L9" s="153"/>
      <c r="M9" s="153"/>
      <c r="N9" s="154"/>
      <c r="O9" s="153"/>
      <c r="P9" s="153"/>
      <c r="Q9" s="155" t="s">
        <v>99</v>
      </c>
      <c r="R9" s="156" t="s">
        <v>82</v>
      </c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7" t="s">
        <v>113</v>
      </c>
      <c r="AU9" s="161" t="s">
        <v>85</v>
      </c>
      <c r="AV9" s="158" t="s">
        <v>92</v>
      </c>
      <c r="AW9" s="159" t="s">
        <v>110</v>
      </c>
      <c r="AX9" s="162" t="s">
        <v>134</v>
      </c>
      <c r="AY9" s="36"/>
      <c r="AZ9" s="164" t="s">
        <v>81</v>
      </c>
      <c r="BA9" s="134"/>
      <c r="BB9" s="134"/>
      <c r="BC9" s="132"/>
      <c r="BD9" s="134"/>
      <c r="BE9" s="134"/>
      <c r="BF9" s="135" t="s">
        <v>99</v>
      </c>
      <c r="BG9" s="131" t="s">
        <v>82</v>
      </c>
      <c r="BH9" s="131"/>
      <c r="BI9" s="131"/>
      <c r="BJ9" s="131"/>
      <c r="BK9" s="131"/>
      <c r="BL9" s="131"/>
      <c r="BM9" s="131"/>
      <c r="BN9" s="131"/>
      <c r="BO9" s="132"/>
      <c r="BP9" s="132"/>
      <c r="BQ9" s="132"/>
      <c r="BR9" s="132"/>
      <c r="BS9" s="132"/>
      <c r="BT9" s="132"/>
      <c r="BU9" s="132"/>
      <c r="BV9" s="132"/>
      <c r="BW9" s="131"/>
      <c r="BX9" s="131"/>
      <c r="BY9" s="129" t="s">
        <v>113</v>
      </c>
      <c r="BZ9" s="121" t="s">
        <v>85</v>
      </c>
      <c r="CA9" s="123" t="s">
        <v>92</v>
      </c>
      <c r="CB9" s="124" t="s">
        <v>112</v>
      </c>
      <c r="CC9" s="125" t="s">
        <v>134</v>
      </c>
      <c r="CD9" s="36"/>
      <c r="CE9" s="133" t="s">
        <v>81</v>
      </c>
      <c r="CF9" s="134"/>
      <c r="CG9" s="134"/>
      <c r="CH9" s="132"/>
      <c r="CI9" s="134"/>
      <c r="CJ9" s="134"/>
      <c r="CK9" s="135" t="s">
        <v>99</v>
      </c>
      <c r="CL9" s="131" t="s">
        <v>82</v>
      </c>
      <c r="CM9" s="131"/>
      <c r="CN9" s="131"/>
      <c r="CO9" s="131"/>
      <c r="CP9" s="131"/>
      <c r="CQ9" s="131"/>
      <c r="CR9" s="131"/>
      <c r="CS9" s="131"/>
      <c r="CT9" s="132"/>
      <c r="CU9" s="132"/>
      <c r="CV9" s="132"/>
      <c r="CW9" s="132"/>
      <c r="CX9" s="132"/>
      <c r="CY9" s="132"/>
      <c r="CZ9" s="132"/>
      <c r="DA9" s="132"/>
      <c r="DB9" s="132"/>
      <c r="DC9" s="131"/>
      <c r="DD9" s="131"/>
      <c r="DE9" s="131"/>
      <c r="DF9" s="131"/>
      <c r="DG9" s="129" t="s">
        <v>113</v>
      </c>
      <c r="DH9" s="121" t="s">
        <v>85</v>
      </c>
      <c r="DI9" s="123" t="s">
        <v>92</v>
      </c>
      <c r="DJ9" s="124" t="s">
        <v>112</v>
      </c>
      <c r="DK9" s="119" t="s">
        <v>134</v>
      </c>
    </row>
    <row r="10" spans="1:116" s="7" customFormat="1" ht="101" customHeight="1">
      <c r="B10" s="73" t="s">
        <v>80</v>
      </c>
      <c r="C10" s="44" t="s">
        <v>4</v>
      </c>
      <c r="D10" s="43" t="s">
        <v>23</v>
      </c>
      <c r="E10" s="44" t="s">
        <v>30</v>
      </c>
      <c r="F10" s="44" t="s">
        <v>23</v>
      </c>
      <c r="G10" s="78" t="s">
        <v>103</v>
      </c>
      <c r="H10" s="79" t="s">
        <v>79</v>
      </c>
      <c r="I10" s="79" t="s">
        <v>23</v>
      </c>
      <c r="J10" s="56" t="s">
        <v>135</v>
      </c>
      <c r="K10" s="58"/>
      <c r="L10" s="41"/>
      <c r="M10" s="42"/>
      <c r="N10" s="42"/>
      <c r="O10" s="42"/>
      <c r="P10" s="42"/>
      <c r="Q10" s="136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130"/>
      <c r="AU10" s="122"/>
      <c r="AV10" s="122"/>
      <c r="AW10" s="160"/>
      <c r="AX10" s="163"/>
      <c r="AY10" s="21" t="s">
        <v>80</v>
      </c>
      <c r="AZ10" s="80"/>
      <c r="BA10" s="41"/>
      <c r="BB10" s="42"/>
      <c r="BC10" s="42"/>
      <c r="BD10" s="42"/>
      <c r="BE10" s="42"/>
      <c r="BF10" s="136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130"/>
      <c r="BZ10" s="122"/>
      <c r="CA10" s="122"/>
      <c r="CB10" s="122"/>
      <c r="CC10" s="126"/>
      <c r="CD10" s="21" t="s">
        <v>80</v>
      </c>
      <c r="CE10" s="66"/>
      <c r="CF10" s="42"/>
      <c r="CG10" s="42"/>
      <c r="CH10" s="42"/>
      <c r="CI10" s="42"/>
      <c r="CJ10" s="42"/>
      <c r="CK10" s="136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  <c r="CW10" s="42"/>
      <c r="CX10" s="42"/>
      <c r="CY10" s="42"/>
      <c r="CZ10" s="42"/>
      <c r="DA10" s="42"/>
      <c r="DB10" s="42"/>
      <c r="DC10" s="42"/>
      <c r="DD10" s="42"/>
      <c r="DE10" s="42"/>
      <c r="DF10" s="42"/>
      <c r="DG10" s="130"/>
      <c r="DH10" s="122"/>
      <c r="DI10" s="122"/>
      <c r="DJ10" s="122"/>
      <c r="DK10" s="120"/>
      <c r="DL10" s="15" t="s">
        <v>80</v>
      </c>
    </row>
    <row r="11" spans="1:116" s="5" customFormat="1" ht="13" customHeight="1">
      <c r="A11" s="6"/>
      <c r="B11" s="74"/>
      <c r="C11" s="71" t="e">
        <f>(Q11*L4/100)+(AT11*O4/100)+(AU11*H4/100)+(AV11*G4/100)+(AW11*I4/100)+(AX11*J4/100)</f>
        <v>#DIV/0!</v>
      </c>
      <c r="D11" s="10"/>
      <c r="E11" s="53" t="e">
        <f>(BF11*L5/100)+(BY11*O5/100)+(BZ11*H5/100)+(CA11*G5/100)+(CB11*I5/100)+(CC11*J5/100)</f>
        <v>#DIV/0!</v>
      </c>
      <c r="F11" s="10"/>
      <c r="G11" s="53" t="e">
        <f>(CK11*L6/100)+(DG11*O6/100)+(DH11*H6/100)+(DI11*G6/100)+(DJ11*I6/100)+(DK11*J6/100)</f>
        <v>#DIV/0!</v>
      </c>
      <c r="H11" s="53" t="e">
        <f>SUM(C11+E11+G11)/3</f>
        <v>#DIV/0!</v>
      </c>
      <c r="I11" s="10"/>
      <c r="J11" s="10"/>
      <c r="K11" s="59"/>
      <c r="L11" s="37"/>
      <c r="M11" s="37"/>
      <c r="N11" s="37"/>
      <c r="O11" s="37"/>
      <c r="P11" s="37"/>
      <c r="Q11" s="81" t="e">
        <f>SUM(K11:P11)/M4</f>
        <v>#DIV/0!</v>
      </c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54" t="e">
        <f>SUM(R11:AS11)/P4</f>
        <v>#DIV/0!</v>
      </c>
      <c r="AU11" s="38"/>
      <c r="AV11" s="38"/>
      <c r="AW11" s="38"/>
      <c r="AX11" s="38"/>
      <c r="AY11" s="61">
        <f>B11</f>
        <v>0</v>
      </c>
      <c r="AZ11" s="82"/>
      <c r="BA11" s="37"/>
      <c r="BB11" s="37"/>
      <c r="BC11" s="37"/>
      <c r="BD11" s="37"/>
      <c r="BE11" s="37"/>
      <c r="BF11" s="81" t="e">
        <f>SUM(AZ11:BE11)/M5</f>
        <v>#DIV/0!</v>
      </c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54" t="e">
        <f>SUM(BG11:BX11)/P5</f>
        <v>#DIV/0!</v>
      </c>
      <c r="BZ11" s="38"/>
      <c r="CA11" s="38"/>
      <c r="CB11" s="38"/>
      <c r="CC11" s="83"/>
      <c r="CD11" s="61">
        <f>B11</f>
        <v>0</v>
      </c>
      <c r="CE11" s="67"/>
      <c r="CF11" s="37"/>
      <c r="CG11" s="37"/>
      <c r="CH11" s="37"/>
      <c r="CI11" s="37"/>
      <c r="CJ11" s="37"/>
      <c r="CK11" s="81" t="e">
        <f>SUM(CE11:CJ11)/M6</f>
        <v>#DIV/0!</v>
      </c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54" t="e">
        <f>SUM(CL11:DF11)/P6</f>
        <v>#DIV/0!</v>
      </c>
      <c r="DH11" s="38"/>
      <c r="DI11" s="38"/>
      <c r="DJ11" s="38"/>
      <c r="DK11" s="68"/>
      <c r="DL11" s="57">
        <f>B11</f>
        <v>0</v>
      </c>
    </row>
    <row r="12" spans="1:116" s="5" customFormat="1" ht="13" customHeight="1">
      <c r="A12" s="6"/>
      <c r="B12" s="74"/>
      <c r="C12" s="113" t="e">
        <f>(Q12*L4/100)+(AT12*O4/100)+(AU12*H4/100)+(AV12*G4/100)+(AW12*I4/100)+(AX12*J4/100)</f>
        <v>#DIV/0!</v>
      </c>
      <c r="D12" s="114"/>
      <c r="E12" s="115" t="e">
        <f>(BF12*L5/100)+(BY12*O5/100)+(BZ12*H5/100)+(CA12*G5/100)+(CB12*I5/100)+(CC12*J5/100)</f>
        <v>#DIV/0!</v>
      </c>
      <c r="F12" s="114"/>
      <c r="G12" s="115" t="e">
        <f>(CK12*L6/100)+(DG12*O6/100)+(DH12*H6/100)+(DI12*G6/100)+(DJ12*I6/100)+(DK12*J6/100)</f>
        <v>#DIV/0!</v>
      </c>
      <c r="H12" s="115" t="e">
        <f t="shared" ref="H12:H50" si="0">SUM(C12+E12+G12)/3</f>
        <v>#DIV/0!</v>
      </c>
      <c r="I12" s="114"/>
      <c r="J12" s="114"/>
      <c r="K12" s="112"/>
      <c r="L12" s="39"/>
      <c r="M12" s="39"/>
      <c r="N12" s="39"/>
      <c r="O12" s="39"/>
      <c r="P12" s="39"/>
      <c r="Q12" s="81" t="e">
        <f>SUM(K12:P12)/M4</f>
        <v>#DIV/0!</v>
      </c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54" t="e">
        <f>SUM(R12:AS12)/P4</f>
        <v>#DIV/0!</v>
      </c>
      <c r="AU12" s="40"/>
      <c r="AV12" s="40"/>
      <c r="AW12" s="40"/>
      <c r="AX12" s="40"/>
      <c r="AY12" s="86">
        <f t="shared" ref="AY12:AY50" si="1">B12</f>
        <v>0</v>
      </c>
      <c r="AZ12" s="87"/>
      <c r="BA12" s="39"/>
      <c r="BB12" s="39"/>
      <c r="BC12" s="39"/>
      <c r="BD12" s="39"/>
      <c r="BE12" s="39"/>
      <c r="BF12" s="81" t="e">
        <f>SUM(AZ12:BE12)/M5</f>
        <v>#DIV/0!</v>
      </c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54" t="e">
        <f>SUM(BG12:BX12)/P5</f>
        <v>#DIV/0!</v>
      </c>
      <c r="BZ12" s="40"/>
      <c r="CA12" s="40"/>
      <c r="CB12" s="40"/>
      <c r="CC12" s="88"/>
      <c r="CD12" s="86">
        <f t="shared" ref="CD12:CD50" si="2">B12</f>
        <v>0</v>
      </c>
      <c r="CE12" s="69"/>
      <c r="CF12" s="39"/>
      <c r="CG12" s="39"/>
      <c r="CH12" s="39"/>
      <c r="CI12" s="39"/>
      <c r="CJ12" s="39"/>
      <c r="CK12" s="81" t="e">
        <f>SUM(CE12:CJ12)/M6</f>
        <v>#DIV/0!</v>
      </c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54" t="e">
        <f>SUM(CL12:DF12)/P6</f>
        <v>#DIV/0!</v>
      </c>
      <c r="DH12" s="40"/>
      <c r="DI12" s="40"/>
      <c r="DJ12" s="40"/>
      <c r="DK12" s="70"/>
      <c r="DL12" s="57">
        <f t="shared" ref="DL12:DL50" si="3">B12</f>
        <v>0</v>
      </c>
    </row>
    <row r="13" spans="1:116" s="5" customFormat="1" ht="13" customHeight="1">
      <c r="A13" s="6"/>
      <c r="B13" s="74"/>
      <c r="C13" s="71" t="e">
        <f>(Q13*L4/100)+(AT13*O4/100)+(AU13*H4/100)+(AV13*G4/100)+(AW13*I4/100)+(AX13*J4/100)</f>
        <v>#DIV/0!</v>
      </c>
      <c r="D13" s="10"/>
      <c r="E13" s="53" t="e">
        <f>(BF13*L5/100)+(BY13*O5/100)+(BZ13*H5/100)+(CA13*G5/100)+(CB13*I5/100)+(CC13*J5/100)</f>
        <v>#DIV/0!</v>
      </c>
      <c r="F13" s="10"/>
      <c r="G13" s="53" t="e">
        <f>(CK13*L6/100)+(DG13*O6/100)+(DH13*H6/100)+(DI13*G6/100)+(DJ13*I6/100)+(DK13*J6/100)</f>
        <v>#DIV/0!</v>
      </c>
      <c r="H13" s="53" t="e">
        <f t="shared" si="0"/>
        <v>#DIV/0!</v>
      </c>
      <c r="I13" s="10"/>
      <c r="J13" s="10"/>
      <c r="K13" s="59"/>
      <c r="L13" s="37"/>
      <c r="M13" s="37"/>
      <c r="N13" s="37"/>
      <c r="O13" s="37"/>
      <c r="P13" s="37"/>
      <c r="Q13" s="81" t="e">
        <f>SUM(K13:P13)/M4</f>
        <v>#DIV/0!</v>
      </c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54" t="e">
        <f>SUM(R13:AS13)/P4</f>
        <v>#DIV/0!</v>
      </c>
      <c r="AU13" s="38"/>
      <c r="AV13" s="38"/>
      <c r="AW13" s="38"/>
      <c r="AX13" s="38"/>
      <c r="AY13" s="61">
        <f t="shared" si="1"/>
        <v>0</v>
      </c>
      <c r="AZ13" s="82"/>
      <c r="BA13" s="37"/>
      <c r="BB13" s="37"/>
      <c r="BC13" s="37"/>
      <c r="BD13" s="37"/>
      <c r="BE13" s="37"/>
      <c r="BF13" s="81" t="e">
        <f>SUM(AZ13:BE13)/M5</f>
        <v>#DIV/0!</v>
      </c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54" t="e">
        <f>SUM(BG13:BX13)/P5</f>
        <v>#DIV/0!</v>
      </c>
      <c r="BZ13" s="38"/>
      <c r="CA13" s="38"/>
      <c r="CB13" s="38"/>
      <c r="CC13" s="83"/>
      <c r="CD13" s="61">
        <f t="shared" si="2"/>
        <v>0</v>
      </c>
      <c r="CE13" s="67"/>
      <c r="CF13" s="37"/>
      <c r="CG13" s="37"/>
      <c r="CH13" s="37"/>
      <c r="CI13" s="37"/>
      <c r="CJ13" s="37"/>
      <c r="CK13" s="81" t="e">
        <f>SUM(CE13:CJ13)/M6</f>
        <v>#DIV/0!</v>
      </c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54" t="e">
        <f>SUM(CL13:DF13)/P6</f>
        <v>#DIV/0!</v>
      </c>
      <c r="DH13" s="38"/>
      <c r="DI13" s="38"/>
      <c r="DJ13" s="38"/>
      <c r="DK13" s="68"/>
      <c r="DL13" s="57">
        <f t="shared" si="3"/>
        <v>0</v>
      </c>
    </row>
    <row r="14" spans="1:116" s="5" customFormat="1" ht="13" customHeight="1">
      <c r="A14" s="6"/>
      <c r="B14" s="74"/>
      <c r="C14" s="113" t="e">
        <f>(Q14*L4/100)+(AT14*O4/100)+(AU14*H4/100)+(AV14*G4/100)+(AW14*I4/100)+(AX14*J4/100)</f>
        <v>#DIV/0!</v>
      </c>
      <c r="D14" s="114"/>
      <c r="E14" s="115" t="e">
        <f>(BF14*L5/100)+(BY14*O5/100)+(BZ14*H5/100)+(CA14*G5/100)+(CB14*I5/100)+(CC14*J5/100)</f>
        <v>#DIV/0!</v>
      </c>
      <c r="F14" s="114"/>
      <c r="G14" s="115" t="e">
        <f>(CK14*L6/100)+(DG14*O6/100)+(DH14*H6/100)+(DI14*G6/100)+(DJ14*I6/100)+(DK14*J6/100)</f>
        <v>#DIV/0!</v>
      </c>
      <c r="H14" s="115" t="e">
        <f t="shared" si="0"/>
        <v>#DIV/0!</v>
      </c>
      <c r="I14" s="114"/>
      <c r="J14" s="114"/>
      <c r="K14" s="60"/>
      <c r="L14" s="39"/>
      <c r="M14" s="39"/>
      <c r="N14" s="39"/>
      <c r="O14" s="39"/>
      <c r="P14" s="39"/>
      <c r="Q14" s="81" t="e">
        <f>SUM(K14:P14)/M4</f>
        <v>#DIV/0!</v>
      </c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54" t="e">
        <f>SUM(R14:AS14)/P4</f>
        <v>#DIV/0!</v>
      </c>
      <c r="AU14" s="40"/>
      <c r="AV14" s="40"/>
      <c r="AW14" s="40"/>
      <c r="AX14" s="40"/>
      <c r="AY14" s="86">
        <f t="shared" si="1"/>
        <v>0</v>
      </c>
      <c r="AZ14" s="87"/>
      <c r="BA14" s="39"/>
      <c r="BB14" s="39"/>
      <c r="BC14" s="39"/>
      <c r="BD14" s="39"/>
      <c r="BE14" s="39"/>
      <c r="BF14" s="81" t="e">
        <f>SUM(AZ14:BE14)/M5</f>
        <v>#DIV/0!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54" t="e">
        <f>SUM(BG14:BX14)/P5</f>
        <v>#DIV/0!</v>
      </c>
      <c r="BZ14" s="40"/>
      <c r="CA14" s="40"/>
      <c r="CB14" s="40"/>
      <c r="CC14" s="88"/>
      <c r="CD14" s="86">
        <f t="shared" si="2"/>
        <v>0</v>
      </c>
      <c r="CE14" s="69"/>
      <c r="CF14" s="39"/>
      <c r="CG14" s="39"/>
      <c r="CH14" s="39"/>
      <c r="CI14" s="39"/>
      <c r="CJ14" s="39"/>
      <c r="CK14" s="81" t="e">
        <f>SUM(CE14:CJ14)/M6</f>
        <v>#DIV/0!</v>
      </c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54" t="e">
        <f>SUM(CL14:DF14)/P6</f>
        <v>#DIV/0!</v>
      </c>
      <c r="DH14" s="40"/>
      <c r="DI14" s="40"/>
      <c r="DJ14" s="40"/>
      <c r="DK14" s="70"/>
      <c r="DL14" s="57">
        <f t="shared" si="3"/>
        <v>0</v>
      </c>
    </row>
    <row r="15" spans="1:116" s="5" customFormat="1" ht="13" customHeight="1">
      <c r="A15" s="6"/>
      <c r="B15" s="74"/>
      <c r="C15" s="71" t="e">
        <f>(Q15*L4/100)+(AT15*O4/100)+(AU15*H4/100)+(AV15*G4/100)+(AW15*I4/100)+(AX15*J4/100)</f>
        <v>#DIV/0!</v>
      </c>
      <c r="D15" s="10"/>
      <c r="E15" s="53" t="e">
        <f>(BF15*L5/100)+(BY15*O5/100)+(BZ15*H5/100)+(CA15*G5/100)+(CB15*I5/100)+(CC15*J5/100)</f>
        <v>#DIV/0!</v>
      </c>
      <c r="F15" s="10"/>
      <c r="G15" s="53" t="e">
        <f>(CK15*L6/100)+(DG15*O6/100)+(DH15*H6/100)+(DI15*G6/100)+(DJ15*I6/100)+(DK15*J6/100)</f>
        <v>#DIV/0!</v>
      </c>
      <c r="H15" s="53" t="e">
        <f t="shared" si="0"/>
        <v>#DIV/0!</v>
      </c>
      <c r="I15" s="10"/>
      <c r="J15" s="10"/>
      <c r="K15" s="59"/>
      <c r="L15" s="37"/>
      <c r="M15" s="37"/>
      <c r="N15" s="37"/>
      <c r="O15" s="37"/>
      <c r="P15" s="37"/>
      <c r="Q15" s="81" t="e">
        <f>SUM(K15:P15)/M4</f>
        <v>#DIV/0!</v>
      </c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54" t="e">
        <f>SUM(R15:AS15)/P4</f>
        <v>#DIV/0!</v>
      </c>
      <c r="AU15" s="38"/>
      <c r="AV15" s="38"/>
      <c r="AW15" s="38"/>
      <c r="AX15" s="38"/>
      <c r="AY15" s="61">
        <f t="shared" si="1"/>
        <v>0</v>
      </c>
      <c r="AZ15" s="82"/>
      <c r="BA15" s="37"/>
      <c r="BB15" s="37"/>
      <c r="BC15" s="37"/>
      <c r="BD15" s="37"/>
      <c r="BE15" s="37"/>
      <c r="BF15" s="81" t="e">
        <f>SUM(AZ15:BE15)/M5</f>
        <v>#DIV/0!</v>
      </c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54" t="e">
        <f>SUM(BG15:BX15)/P5</f>
        <v>#DIV/0!</v>
      </c>
      <c r="BZ15" s="38"/>
      <c r="CA15" s="38"/>
      <c r="CB15" s="38"/>
      <c r="CC15" s="83"/>
      <c r="CD15" s="61">
        <f t="shared" si="2"/>
        <v>0</v>
      </c>
      <c r="CE15" s="67"/>
      <c r="CF15" s="37"/>
      <c r="CG15" s="37"/>
      <c r="CH15" s="37"/>
      <c r="CI15" s="37"/>
      <c r="CJ15" s="37"/>
      <c r="CK15" s="81" t="e">
        <f>SUM(CE15:CJ15)/M6</f>
        <v>#DIV/0!</v>
      </c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54" t="e">
        <f>SUM(CL15:DF15)/P6</f>
        <v>#DIV/0!</v>
      </c>
      <c r="DH15" s="38"/>
      <c r="DI15" s="38"/>
      <c r="DJ15" s="38"/>
      <c r="DK15" s="68"/>
      <c r="DL15" s="57">
        <f t="shared" si="3"/>
        <v>0</v>
      </c>
    </row>
    <row r="16" spans="1:116" s="5" customFormat="1" ht="13" customHeight="1">
      <c r="A16" s="6"/>
      <c r="B16" s="74"/>
      <c r="C16" s="113" t="e">
        <f>(Q16*L4/100)+(AT16*O4/100)+(AU16*H4/100)+(AV16*G4/100)+(AW16*I4/100)+(AX16*J4/100)</f>
        <v>#DIV/0!</v>
      </c>
      <c r="D16" s="114"/>
      <c r="E16" s="115" t="e">
        <f>(BF16*L5/100)+(BY16*O5/100)+(BZ16*H5/100)+(CA16*G5/100)+(CB16*I5/100)+(CC16*J5/100)</f>
        <v>#DIV/0!</v>
      </c>
      <c r="F16" s="114"/>
      <c r="G16" s="115" t="e">
        <f>(CK16*L6/100)+(DG16*O6/100)+(DH16*H6/100)+(DI16*G6/100)+(DJ16*I6/100)+(DK16*J6/100)</f>
        <v>#DIV/0!</v>
      </c>
      <c r="H16" s="115" t="e">
        <f t="shared" si="0"/>
        <v>#DIV/0!</v>
      </c>
      <c r="I16" s="114"/>
      <c r="J16" s="114"/>
      <c r="K16" s="60"/>
      <c r="L16" s="39"/>
      <c r="M16" s="39"/>
      <c r="N16" s="39"/>
      <c r="O16" s="39"/>
      <c r="P16" s="39"/>
      <c r="Q16" s="81" t="e">
        <f>SUM(K16:P16)/M4</f>
        <v>#DIV/0!</v>
      </c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54" t="e">
        <f>SUM(R16:AS16)/P4</f>
        <v>#DIV/0!</v>
      </c>
      <c r="AU16" s="40"/>
      <c r="AV16" s="40"/>
      <c r="AW16" s="40"/>
      <c r="AX16" s="40"/>
      <c r="AY16" s="86">
        <f t="shared" si="1"/>
        <v>0</v>
      </c>
      <c r="AZ16" s="87"/>
      <c r="BA16" s="39"/>
      <c r="BB16" s="39"/>
      <c r="BC16" s="39"/>
      <c r="BD16" s="39"/>
      <c r="BE16" s="39"/>
      <c r="BF16" s="81" t="e">
        <f>SUM(AZ16:BE16)/M5</f>
        <v>#DIV/0!</v>
      </c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54" t="e">
        <f>SUM(BG16:BX16)/P5</f>
        <v>#DIV/0!</v>
      </c>
      <c r="BZ16" s="40"/>
      <c r="CA16" s="40"/>
      <c r="CB16" s="40"/>
      <c r="CC16" s="88"/>
      <c r="CD16" s="86">
        <f t="shared" si="2"/>
        <v>0</v>
      </c>
      <c r="CE16" s="69"/>
      <c r="CF16" s="39"/>
      <c r="CG16" s="39"/>
      <c r="CH16" s="39"/>
      <c r="CI16" s="39"/>
      <c r="CJ16" s="39"/>
      <c r="CK16" s="81" t="e">
        <f>SUM(CE16:CJ16)/M6</f>
        <v>#DIV/0!</v>
      </c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54" t="e">
        <f>SUM(CL16:DF16)/P6</f>
        <v>#DIV/0!</v>
      </c>
      <c r="DH16" s="174"/>
      <c r="DI16" s="174"/>
      <c r="DJ16" s="174"/>
      <c r="DK16" s="175"/>
      <c r="DL16" s="57">
        <f t="shared" si="3"/>
        <v>0</v>
      </c>
    </row>
    <row r="17" spans="1:116" s="5" customFormat="1" ht="13" customHeight="1">
      <c r="A17" s="6"/>
      <c r="B17" s="74"/>
      <c r="C17" s="71" t="e">
        <f>(Q17*L4/100)+(AT17*O4/100)+(AU17*H4/100)+(AV17*G4/100)+(AW17*I4/100)+(AX17*J4/100)</f>
        <v>#DIV/0!</v>
      </c>
      <c r="D17" s="10"/>
      <c r="E17" s="53" t="e">
        <f>(BF17*L5/100)+(BY17*O5/100)+(BZ17*H5/100)+(CA17*G5/100)+(CB17*I5/100)+(CC17*J5/100)</f>
        <v>#DIV/0!</v>
      </c>
      <c r="F17" s="10"/>
      <c r="G17" s="53" t="e">
        <f>(CK17*L6/100)+(DG17*O6/100)+(DH17*H6/100)+(DI17*G6/100)+(DJ17*I6/100)+(DK17*J6/100)</f>
        <v>#DIV/0!</v>
      </c>
      <c r="H17" s="53" t="e">
        <f t="shared" si="0"/>
        <v>#DIV/0!</v>
      </c>
      <c r="I17" s="10"/>
      <c r="J17" s="10"/>
      <c r="K17" s="59"/>
      <c r="L17" s="37"/>
      <c r="M17" s="37"/>
      <c r="N17" s="37"/>
      <c r="O17" s="37"/>
      <c r="P17" s="37"/>
      <c r="Q17" s="81" t="e">
        <f>SUM(K17:P17)/M4</f>
        <v>#DIV/0!</v>
      </c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54" t="e">
        <f>SUM(R17:AS17)/P4</f>
        <v>#DIV/0!</v>
      </c>
      <c r="AU17" s="38"/>
      <c r="AV17" s="38"/>
      <c r="AW17" s="38"/>
      <c r="AX17" s="38"/>
      <c r="AY17" s="61">
        <f t="shared" si="1"/>
        <v>0</v>
      </c>
      <c r="AZ17" s="82"/>
      <c r="BA17" s="37"/>
      <c r="BB17" s="37"/>
      <c r="BC17" s="37"/>
      <c r="BD17" s="37"/>
      <c r="BE17" s="37"/>
      <c r="BF17" s="81" t="e">
        <f>SUM(AZ17:BE17)/M5</f>
        <v>#DIV/0!</v>
      </c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54" t="e">
        <f>SUM(BG17:BX17)/P5</f>
        <v>#DIV/0!</v>
      </c>
      <c r="BZ17" s="38"/>
      <c r="CA17" s="38"/>
      <c r="CB17" s="38"/>
      <c r="CC17" s="83"/>
      <c r="CD17" s="61">
        <f t="shared" si="2"/>
        <v>0</v>
      </c>
      <c r="CE17" s="67"/>
      <c r="CF17" s="37"/>
      <c r="CG17" s="37"/>
      <c r="CH17" s="37"/>
      <c r="CI17" s="37"/>
      <c r="CJ17" s="37"/>
      <c r="CK17" s="81" t="e">
        <f>SUM(CE17:CJ17)/M6</f>
        <v>#DIV/0!</v>
      </c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54" t="e">
        <f>SUM(CL17:DF17)/P6</f>
        <v>#DIV/0!</v>
      </c>
      <c r="DH17" s="38"/>
      <c r="DI17" s="38"/>
      <c r="DJ17" s="38"/>
      <c r="DK17" s="68"/>
      <c r="DL17" s="57">
        <f t="shared" si="3"/>
        <v>0</v>
      </c>
    </row>
    <row r="18" spans="1:116" s="5" customFormat="1" ht="13" customHeight="1">
      <c r="A18" s="6"/>
      <c r="B18" s="74"/>
      <c r="C18" s="113" t="e">
        <f>(Q18*L4/100)+(AT18*O4/100)+(AU18*H4/100)+(AV18*G4/100)+(AW18*I4/100)+(AX18*J4/100)</f>
        <v>#DIV/0!</v>
      </c>
      <c r="D18" s="114"/>
      <c r="E18" s="115" t="e">
        <f>(BF18*L5/100)+(BY18*O5/100)+(BZ18*H5/100)+(CA18*G5/100)+(CB18*I5/100)+(CC18*J5/100)</f>
        <v>#DIV/0!</v>
      </c>
      <c r="F18" s="114"/>
      <c r="G18" s="115" t="e">
        <f>(CK18*L6/100)+(DG18*O6/100)+(DH18*H6/100)+(DI18*G6/100)+(DJ18*I6/100)+(DK18*J6/100)</f>
        <v>#DIV/0!</v>
      </c>
      <c r="H18" s="115" t="e">
        <f t="shared" si="0"/>
        <v>#DIV/0!</v>
      </c>
      <c r="I18" s="114"/>
      <c r="J18" s="114"/>
      <c r="K18" s="60"/>
      <c r="L18" s="39"/>
      <c r="M18" s="39"/>
      <c r="N18" s="39"/>
      <c r="O18" s="39"/>
      <c r="P18" s="39"/>
      <c r="Q18" s="81" t="e">
        <f>SUM(K18:P18)/M4</f>
        <v>#DIV/0!</v>
      </c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54" t="e">
        <f>SUM(R18:AS18)/P4</f>
        <v>#DIV/0!</v>
      </c>
      <c r="AU18" s="40"/>
      <c r="AV18" s="40"/>
      <c r="AW18" s="40"/>
      <c r="AX18" s="40"/>
      <c r="AY18" s="86">
        <f t="shared" si="1"/>
        <v>0</v>
      </c>
      <c r="AZ18" s="87"/>
      <c r="BA18" s="39"/>
      <c r="BB18" s="39"/>
      <c r="BC18" s="39"/>
      <c r="BD18" s="39"/>
      <c r="BE18" s="39"/>
      <c r="BF18" s="81" t="e">
        <f>SUM(AZ18:BE18)/M5</f>
        <v>#DIV/0!</v>
      </c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54" t="e">
        <f>SUM(BG18:BX18)/P5</f>
        <v>#DIV/0!</v>
      </c>
      <c r="BZ18" s="40"/>
      <c r="CA18" s="40"/>
      <c r="CB18" s="40"/>
      <c r="CC18" s="88"/>
      <c r="CD18" s="86">
        <f t="shared" si="2"/>
        <v>0</v>
      </c>
      <c r="CE18" s="69"/>
      <c r="CF18" s="39"/>
      <c r="CG18" s="39"/>
      <c r="CH18" s="39"/>
      <c r="CI18" s="39"/>
      <c r="CJ18" s="39"/>
      <c r="CK18" s="81" t="e">
        <f>SUM(CE18:CJ18)/M6</f>
        <v>#DIV/0!</v>
      </c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54" t="e">
        <f>SUM(CL18:DF18)/P6</f>
        <v>#DIV/0!</v>
      </c>
      <c r="DH18" s="174"/>
      <c r="DI18" s="174"/>
      <c r="DJ18" s="174"/>
      <c r="DK18" s="175"/>
      <c r="DL18" s="57">
        <f t="shared" si="3"/>
        <v>0</v>
      </c>
    </row>
    <row r="19" spans="1:116" s="5" customFormat="1" ht="13" customHeight="1">
      <c r="A19" s="6"/>
      <c r="B19" s="74"/>
      <c r="C19" s="71" t="e">
        <f>(Q19*L4/100)+(AT19*O4/100)+(AU19*H4/100)+(AV19*G4/100)+(AW19*I4/100)+(AX19*J4/100)</f>
        <v>#DIV/0!</v>
      </c>
      <c r="D19" s="10"/>
      <c r="E19" s="53" t="e">
        <f>(BF19*L5/100)+(BY19*O5/100)+(BZ19*H5/100)+(CA19*G5/100)+(CB19*I5/100)+(CC19*J5/100)</f>
        <v>#DIV/0!</v>
      </c>
      <c r="F19" s="10"/>
      <c r="G19" s="53" t="e">
        <f>(CK19*L6/100)+(DG19*O6/100)+(DH19*H6/100)+(DI19*G6/100)+(DJ19*I6/100)+(DK19*J6/100)</f>
        <v>#DIV/0!</v>
      </c>
      <c r="H19" s="53" t="e">
        <f t="shared" si="0"/>
        <v>#DIV/0!</v>
      </c>
      <c r="I19" s="10"/>
      <c r="J19" s="10"/>
      <c r="K19" s="59"/>
      <c r="L19" s="37"/>
      <c r="M19" s="37"/>
      <c r="N19" s="37"/>
      <c r="O19" s="37"/>
      <c r="P19" s="37"/>
      <c r="Q19" s="81" t="e">
        <f>SUM(K19:P19)/M4</f>
        <v>#DIV/0!</v>
      </c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54" t="e">
        <f>SUM(R19:AS19)/P4</f>
        <v>#DIV/0!</v>
      </c>
      <c r="AU19" s="38"/>
      <c r="AV19" s="38"/>
      <c r="AW19" s="38"/>
      <c r="AX19" s="38"/>
      <c r="AY19" s="61">
        <f t="shared" si="1"/>
        <v>0</v>
      </c>
      <c r="AZ19" s="82"/>
      <c r="BA19" s="37"/>
      <c r="BB19" s="37"/>
      <c r="BC19" s="37"/>
      <c r="BD19" s="37"/>
      <c r="BE19" s="37"/>
      <c r="BF19" s="81" t="e">
        <f>SUM(AZ19:BE19)/M5</f>
        <v>#DIV/0!</v>
      </c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54" t="e">
        <f>SUM(BG19:BX19)/P5</f>
        <v>#DIV/0!</v>
      </c>
      <c r="BZ19" s="38"/>
      <c r="CA19" s="38"/>
      <c r="CB19" s="38"/>
      <c r="CC19" s="83"/>
      <c r="CD19" s="61">
        <f t="shared" si="2"/>
        <v>0</v>
      </c>
      <c r="CE19" s="67"/>
      <c r="CF19" s="37"/>
      <c r="CG19" s="37"/>
      <c r="CH19" s="37"/>
      <c r="CI19" s="37"/>
      <c r="CJ19" s="37"/>
      <c r="CK19" s="81" t="e">
        <f>SUM(CE19:CJ19)/M6</f>
        <v>#DIV/0!</v>
      </c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54" t="e">
        <f>SUM(CL19:DF19)/P6</f>
        <v>#DIV/0!</v>
      </c>
      <c r="DH19" s="38"/>
      <c r="DI19" s="38"/>
      <c r="DJ19" s="38"/>
      <c r="DK19" s="68"/>
      <c r="DL19" s="57">
        <f t="shared" si="3"/>
        <v>0</v>
      </c>
    </row>
    <row r="20" spans="1:116" s="5" customFormat="1" ht="13" customHeight="1">
      <c r="A20" s="6"/>
      <c r="B20" s="74"/>
      <c r="C20" s="113" t="e">
        <f>(Q20*L4/100)+(AT20*O4/100)+(AU20*H4/100)+(AV20*G4/100)+(AW20*I4/100)+(AX20*J4/100)</f>
        <v>#DIV/0!</v>
      </c>
      <c r="D20" s="114"/>
      <c r="E20" s="115" t="e">
        <f>(BF20*L5/100)+(BY20*O5/100)+(BZ20*H5/100)+(CA20*G5/100)+(CB20*I5/100)+(CC20*J5/100)</f>
        <v>#DIV/0!</v>
      </c>
      <c r="F20" s="114"/>
      <c r="G20" s="115" t="e">
        <f>(CK20*L6/100)+(DG20*O6/100)+(DH20*H6/100)+(DI20*G6/100)+(DJ20*I6/100)+(DK20*J6/100)</f>
        <v>#DIV/0!</v>
      </c>
      <c r="H20" s="115" t="e">
        <f t="shared" si="0"/>
        <v>#DIV/0!</v>
      </c>
      <c r="I20" s="114"/>
      <c r="J20" s="114"/>
      <c r="K20" s="60"/>
      <c r="L20" s="39"/>
      <c r="M20" s="39"/>
      <c r="N20" s="39"/>
      <c r="O20" s="39"/>
      <c r="P20" s="39"/>
      <c r="Q20" s="81" t="e">
        <f>SUM(K20:P20)/M4</f>
        <v>#DIV/0!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54" t="e">
        <f>SUM(R20:AS20)/P4</f>
        <v>#DIV/0!</v>
      </c>
      <c r="AU20" s="40"/>
      <c r="AV20" s="40"/>
      <c r="AW20" s="40"/>
      <c r="AX20" s="40"/>
      <c r="AY20" s="86">
        <f t="shared" si="1"/>
        <v>0</v>
      </c>
      <c r="AZ20" s="87"/>
      <c r="BA20" s="39"/>
      <c r="BB20" s="39"/>
      <c r="BC20" s="39"/>
      <c r="BD20" s="39"/>
      <c r="BE20" s="39"/>
      <c r="BF20" s="81" t="e">
        <f>SUM(AZ20:BE20)/M5</f>
        <v>#DIV/0!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54" t="e">
        <f>SUM(BG20:BX20)/P5</f>
        <v>#DIV/0!</v>
      </c>
      <c r="BZ20" s="40"/>
      <c r="CA20" s="40"/>
      <c r="CB20" s="40"/>
      <c r="CC20" s="88"/>
      <c r="CD20" s="86">
        <f t="shared" si="2"/>
        <v>0</v>
      </c>
      <c r="CE20" s="69"/>
      <c r="CF20" s="39"/>
      <c r="CG20" s="39"/>
      <c r="CH20" s="39"/>
      <c r="CI20" s="39"/>
      <c r="CJ20" s="39"/>
      <c r="CK20" s="81" t="e">
        <f>SUM(CE20:CJ20)/M6</f>
        <v>#DIV/0!</v>
      </c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54" t="e">
        <f>SUM(CL20:DF20)/P6</f>
        <v>#DIV/0!</v>
      </c>
      <c r="DH20" s="174"/>
      <c r="DI20" s="174"/>
      <c r="DJ20" s="174"/>
      <c r="DK20" s="175"/>
      <c r="DL20" s="57">
        <f t="shared" si="3"/>
        <v>0</v>
      </c>
    </row>
    <row r="21" spans="1:116" s="5" customFormat="1" ht="13" customHeight="1">
      <c r="A21" s="6"/>
      <c r="B21" s="74"/>
      <c r="C21" s="71" t="e">
        <f>(Q21*L4/100)+(AT21*O4/100)+(AU21*H4/100)+(AV21*G4/100)+(AW21*I4/100)+(AX21*J4/100)</f>
        <v>#DIV/0!</v>
      </c>
      <c r="D21" s="10"/>
      <c r="E21" s="53" t="e">
        <f>(BF21*L5/100)+(BY21*O5/100)+(BZ21*H5/100)+(CA21*G5/100)+(CB21*I5/100)+(CC21*J5/100)</f>
        <v>#DIV/0!</v>
      </c>
      <c r="F21" s="10"/>
      <c r="G21" s="53" t="e">
        <f>(CK21*L6/100)+(DG21*O6/100)+(DH21*H6/100)+(DI21*G6/100)+(DJ21*I6/100)+(DK21*J6/100)</f>
        <v>#DIV/0!</v>
      </c>
      <c r="H21" s="53" t="e">
        <f t="shared" si="0"/>
        <v>#DIV/0!</v>
      </c>
      <c r="I21" s="10"/>
      <c r="J21" s="10"/>
      <c r="K21" s="59"/>
      <c r="L21" s="37"/>
      <c r="M21" s="37"/>
      <c r="N21" s="37"/>
      <c r="O21" s="37"/>
      <c r="P21" s="37"/>
      <c r="Q21" s="81" t="e">
        <f>SUM(K21:P21)/M4</f>
        <v>#DIV/0!</v>
      </c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54" t="e">
        <f>SUM(R21:AS21)/P4</f>
        <v>#DIV/0!</v>
      </c>
      <c r="AU21" s="38"/>
      <c r="AV21" s="38"/>
      <c r="AW21" s="38"/>
      <c r="AX21" s="38"/>
      <c r="AY21" s="61">
        <f t="shared" si="1"/>
        <v>0</v>
      </c>
      <c r="AZ21" s="82"/>
      <c r="BA21" s="37"/>
      <c r="BB21" s="37"/>
      <c r="BC21" s="37"/>
      <c r="BD21" s="37"/>
      <c r="BE21" s="37"/>
      <c r="BF21" s="81" t="e">
        <f>SUM(AZ21:BE21)/M5</f>
        <v>#DIV/0!</v>
      </c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54" t="e">
        <f>SUM(BG21:BX21)/P5</f>
        <v>#DIV/0!</v>
      </c>
      <c r="BZ21" s="38"/>
      <c r="CA21" s="38"/>
      <c r="CB21" s="38"/>
      <c r="CC21" s="83"/>
      <c r="CD21" s="61">
        <f t="shared" si="2"/>
        <v>0</v>
      </c>
      <c r="CE21" s="67"/>
      <c r="CF21" s="37"/>
      <c r="CG21" s="37"/>
      <c r="CH21" s="37"/>
      <c r="CI21" s="37"/>
      <c r="CJ21" s="37"/>
      <c r="CK21" s="81" t="e">
        <f>SUM(CE21:CJ21)/M6</f>
        <v>#DIV/0!</v>
      </c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54" t="e">
        <f>SUM(CL21:DF21)/P6</f>
        <v>#DIV/0!</v>
      </c>
      <c r="DH21" s="38"/>
      <c r="DI21" s="38"/>
      <c r="DJ21" s="38"/>
      <c r="DK21" s="68"/>
      <c r="DL21" s="57">
        <f t="shared" si="3"/>
        <v>0</v>
      </c>
    </row>
    <row r="22" spans="1:116" s="5" customFormat="1" ht="13" customHeight="1">
      <c r="A22" s="6"/>
      <c r="B22" s="74"/>
      <c r="C22" s="113" t="e">
        <f>(Q22*L4/100)+(AT22*O4/100)+(AU22*H4/100)+(AV22*G4/100)+(AW22*I4/100)+(AX22*J4/100)</f>
        <v>#DIV/0!</v>
      </c>
      <c r="D22" s="114"/>
      <c r="E22" s="115" t="e">
        <f>(BF22*L5/100)+(BY22*O5/100)+(BZ22*H5/100)+(CA22*G5/100)+(CB22*I5/100)+(CC22*J5/100)</f>
        <v>#DIV/0!</v>
      </c>
      <c r="F22" s="114"/>
      <c r="G22" s="115" t="e">
        <f>(CK22*L6/100)+(DG22*O6/100)+(DH22*H6/100)+(DI22*G6/100)+(DJ22*I6/100)+(DK22*J6/100)</f>
        <v>#DIV/0!</v>
      </c>
      <c r="H22" s="115" t="e">
        <f t="shared" si="0"/>
        <v>#DIV/0!</v>
      </c>
      <c r="I22" s="114"/>
      <c r="J22" s="114"/>
      <c r="K22" s="60"/>
      <c r="L22" s="39"/>
      <c r="M22" s="39"/>
      <c r="N22" s="39"/>
      <c r="O22" s="39"/>
      <c r="P22" s="39"/>
      <c r="Q22" s="81" t="e">
        <f>SUM(K22:P22)/M4</f>
        <v>#DIV/0!</v>
      </c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54" t="e">
        <f>SUM(R22:AS22)/P4</f>
        <v>#DIV/0!</v>
      </c>
      <c r="AU22" s="40"/>
      <c r="AV22" s="40"/>
      <c r="AW22" s="40"/>
      <c r="AX22" s="40"/>
      <c r="AY22" s="86">
        <f t="shared" si="1"/>
        <v>0</v>
      </c>
      <c r="AZ22" s="87"/>
      <c r="BA22" s="39"/>
      <c r="BB22" s="39"/>
      <c r="BC22" s="39"/>
      <c r="BD22" s="39"/>
      <c r="BE22" s="39"/>
      <c r="BF22" s="81" t="e">
        <f>SUM(AZ22:BE22)/M5</f>
        <v>#DIV/0!</v>
      </c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54" t="e">
        <f>SUM(BG22:BX22)/P5</f>
        <v>#DIV/0!</v>
      </c>
      <c r="BZ22" s="40"/>
      <c r="CA22" s="40"/>
      <c r="CB22" s="40"/>
      <c r="CC22" s="88"/>
      <c r="CD22" s="86">
        <f t="shared" si="2"/>
        <v>0</v>
      </c>
      <c r="CE22" s="69"/>
      <c r="CF22" s="39"/>
      <c r="CG22" s="39"/>
      <c r="CH22" s="39"/>
      <c r="CI22" s="39"/>
      <c r="CJ22" s="39"/>
      <c r="CK22" s="81" t="e">
        <f>SUM(CE22:CJ22)/M6</f>
        <v>#DIV/0!</v>
      </c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54" t="e">
        <f>SUM(CL22:DF22)/P6</f>
        <v>#DIV/0!</v>
      </c>
      <c r="DH22" s="174"/>
      <c r="DI22" s="174"/>
      <c r="DJ22" s="174"/>
      <c r="DK22" s="175"/>
      <c r="DL22" s="57">
        <f t="shared" si="3"/>
        <v>0</v>
      </c>
    </row>
    <row r="23" spans="1:116" s="5" customFormat="1" ht="13" customHeight="1">
      <c r="A23" s="6"/>
      <c r="B23" s="74"/>
      <c r="C23" s="71" t="e">
        <f>(Q23*L4/100)+(AT23*O4/100)+(AU23*H4/100)+(AV23*G4/100)+(AW23*I4/100)+(AX23*J4/100)</f>
        <v>#DIV/0!</v>
      </c>
      <c r="D23" s="10"/>
      <c r="E23" s="53" t="e">
        <f>(BF23*L5/100)+(BY23*O5/100)+(BZ23*H5/100)+(CA23*G5/100)+(CB23*I5/100)+(CC23*J5/100)</f>
        <v>#DIV/0!</v>
      </c>
      <c r="F23" s="10"/>
      <c r="G23" s="53" t="e">
        <f>(CK23*L6/100)+(DG23*O6/100)+(DH23*H6/100)+(DI23*G6/100)+(DJ23*I6/100)+(DK23*J6/100)</f>
        <v>#DIV/0!</v>
      </c>
      <c r="H23" s="53" t="e">
        <f t="shared" si="0"/>
        <v>#DIV/0!</v>
      </c>
      <c r="I23" s="10"/>
      <c r="J23" s="10"/>
      <c r="K23" s="59"/>
      <c r="L23" s="37"/>
      <c r="M23" s="37"/>
      <c r="N23" s="37"/>
      <c r="O23" s="37"/>
      <c r="P23" s="37"/>
      <c r="Q23" s="81" t="e">
        <f>SUM(K23:P23)/M4</f>
        <v>#DIV/0!</v>
      </c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54" t="e">
        <f>SUM(R23:AS23)/P4</f>
        <v>#DIV/0!</v>
      </c>
      <c r="AU23" s="38"/>
      <c r="AV23" s="38"/>
      <c r="AW23" s="38"/>
      <c r="AX23" s="38"/>
      <c r="AY23" s="61">
        <f t="shared" si="1"/>
        <v>0</v>
      </c>
      <c r="AZ23" s="82"/>
      <c r="BA23" s="37"/>
      <c r="BB23" s="37"/>
      <c r="BC23" s="37"/>
      <c r="BD23" s="37"/>
      <c r="BE23" s="37"/>
      <c r="BF23" s="81" t="e">
        <f>SUM(AZ23:BE23)/M5</f>
        <v>#DIV/0!</v>
      </c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54" t="e">
        <f>SUM(BG23:BX23)/P5</f>
        <v>#DIV/0!</v>
      </c>
      <c r="BZ23" s="38"/>
      <c r="CA23" s="38"/>
      <c r="CB23" s="38"/>
      <c r="CC23" s="83"/>
      <c r="CD23" s="61">
        <f t="shared" si="2"/>
        <v>0</v>
      </c>
      <c r="CE23" s="67"/>
      <c r="CF23" s="37"/>
      <c r="CG23" s="37"/>
      <c r="CH23" s="37"/>
      <c r="CI23" s="37"/>
      <c r="CJ23" s="37"/>
      <c r="CK23" s="81" t="e">
        <f>SUM(CE23:CJ23)/M6</f>
        <v>#DIV/0!</v>
      </c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54" t="e">
        <f>SUM(CL23:DF23)/P6</f>
        <v>#DIV/0!</v>
      </c>
      <c r="DH23" s="38"/>
      <c r="DI23" s="38"/>
      <c r="DJ23" s="38"/>
      <c r="DK23" s="68"/>
      <c r="DL23" s="57">
        <f t="shared" si="3"/>
        <v>0</v>
      </c>
    </row>
    <row r="24" spans="1:116" s="5" customFormat="1" ht="13" customHeight="1">
      <c r="A24" s="6"/>
      <c r="B24" s="74"/>
      <c r="C24" s="113" t="e">
        <f>(Q24*L4/100)+(AT24*O4/100)+(AU24*H4/100)+(AV24*G4/100)+(AW24*I4/100)+(AX24*J4/100)</f>
        <v>#DIV/0!</v>
      </c>
      <c r="D24" s="114"/>
      <c r="E24" s="115" t="e">
        <f>(BF24*L5/100)+(BY24*O5/100)+(BZ24*H5/100)+(CA24*G5/100)+(CB24*I5/100)+(CC24*J5/100)</f>
        <v>#DIV/0!</v>
      </c>
      <c r="F24" s="114"/>
      <c r="G24" s="115" t="e">
        <f>(CK24*L6/100)+(DG24*O6/100)+(DH24*H6/100)+(DI24*G6/100)+(DJ24*I6/100)+(DK24*J6/100)</f>
        <v>#DIV/0!</v>
      </c>
      <c r="H24" s="115" t="e">
        <f t="shared" si="0"/>
        <v>#DIV/0!</v>
      </c>
      <c r="I24" s="114"/>
      <c r="J24" s="114"/>
      <c r="K24" s="60"/>
      <c r="L24" s="39"/>
      <c r="M24" s="39"/>
      <c r="N24" s="39"/>
      <c r="O24" s="39"/>
      <c r="P24" s="39"/>
      <c r="Q24" s="81" t="e">
        <f>SUM(K24:P24)/M4</f>
        <v>#DIV/0!</v>
      </c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54" t="e">
        <f>SUM(R24:AS24)/P4</f>
        <v>#DIV/0!</v>
      </c>
      <c r="AU24" s="40"/>
      <c r="AV24" s="40"/>
      <c r="AW24" s="40"/>
      <c r="AX24" s="40"/>
      <c r="AY24" s="86">
        <f t="shared" si="1"/>
        <v>0</v>
      </c>
      <c r="AZ24" s="87"/>
      <c r="BA24" s="39"/>
      <c r="BB24" s="39"/>
      <c r="BC24" s="39"/>
      <c r="BD24" s="39"/>
      <c r="BE24" s="39"/>
      <c r="BF24" s="81" t="e">
        <f>SUM(AZ24:BE24)/M5</f>
        <v>#DIV/0!</v>
      </c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54" t="e">
        <f>SUM(BG24:BX24)/P5</f>
        <v>#DIV/0!</v>
      </c>
      <c r="BZ24" s="40"/>
      <c r="CA24" s="40"/>
      <c r="CB24" s="40"/>
      <c r="CC24" s="88"/>
      <c r="CD24" s="86">
        <f t="shared" si="2"/>
        <v>0</v>
      </c>
      <c r="CE24" s="69"/>
      <c r="CF24" s="39"/>
      <c r="CG24" s="39"/>
      <c r="CH24" s="39"/>
      <c r="CI24" s="39"/>
      <c r="CJ24" s="39"/>
      <c r="CK24" s="81" t="e">
        <f>SUM(CE24:CJ24)/M6</f>
        <v>#DIV/0!</v>
      </c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54" t="e">
        <f>SUM(CL24:DF24)/P6</f>
        <v>#DIV/0!</v>
      </c>
      <c r="DH24" s="174"/>
      <c r="DI24" s="174"/>
      <c r="DJ24" s="174"/>
      <c r="DK24" s="175"/>
      <c r="DL24" s="57">
        <f t="shared" si="3"/>
        <v>0</v>
      </c>
    </row>
    <row r="25" spans="1:116" s="5" customFormat="1" ht="13" customHeight="1">
      <c r="A25" s="6"/>
      <c r="B25" s="74"/>
      <c r="C25" s="71" t="e">
        <f>(Q25*L4/100)+(AT25*O4/100)+(AU25*H4/100)+(AV25*G4/100)+(AW25*I4/100)+(AX25*J4/100)</f>
        <v>#DIV/0!</v>
      </c>
      <c r="D25" s="10"/>
      <c r="E25" s="53" t="e">
        <f>(BF25*L5/100)+(BY25*O5/100)+(BZ25*H5/100)+(CA25*G5/100)+(CB25*I5/100)+(CC25*J5/100)</f>
        <v>#DIV/0!</v>
      </c>
      <c r="F25" s="10"/>
      <c r="G25" s="53" t="e">
        <f>(CK25*L6/100)+(DG25*O6/100)+(DH25*H6/100)+(DI25*G6/100)+(DJ25*I6/100)+(DK25*J6/100)</f>
        <v>#DIV/0!</v>
      </c>
      <c r="H25" s="53" t="e">
        <f t="shared" si="0"/>
        <v>#DIV/0!</v>
      </c>
      <c r="I25" s="10"/>
      <c r="J25" s="10"/>
      <c r="K25" s="59"/>
      <c r="L25" s="37"/>
      <c r="M25" s="37"/>
      <c r="N25" s="37"/>
      <c r="O25" s="37"/>
      <c r="P25" s="37"/>
      <c r="Q25" s="81" t="e">
        <f>SUM(K25:P25)/M4</f>
        <v>#DIV/0!</v>
      </c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54" t="e">
        <f>SUM(R25:AS25)/P4</f>
        <v>#DIV/0!</v>
      </c>
      <c r="AU25" s="38"/>
      <c r="AV25" s="38"/>
      <c r="AW25" s="38"/>
      <c r="AX25" s="38"/>
      <c r="AY25" s="61">
        <f t="shared" si="1"/>
        <v>0</v>
      </c>
      <c r="AZ25" s="82"/>
      <c r="BA25" s="37"/>
      <c r="BB25" s="37"/>
      <c r="BC25" s="37"/>
      <c r="BD25" s="37"/>
      <c r="BE25" s="37"/>
      <c r="BF25" s="81" t="e">
        <f>SUM(AZ25:BE25)/M5</f>
        <v>#DIV/0!</v>
      </c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54" t="e">
        <f>SUM(BG25:BX25)/P5</f>
        <v>#DIV/0!</v>
      </c>
      <c r="BZ25" s="38"/>
      <c r="CA25" s="38"/>
      <c r="CB25" s="38"/>
      <c r="CC25" s="83"/>
      <c r="CD25" s="61">
        <f t="shared" si="2"/>
        <v>0</v>
      </c>
      <c r="CE25" s="67"/>
      <c r="CF25" s="37"/>
      <c r="CG25" s="37"/>
      <c r="CH25" s="37"/>
      <c r="CI25" s="37"/>
      <c r="CJ25" s="37"/>
      <c r="CK25" s="81" t="e">
        <f>SUM(CE25:CJ25)/M6</f>
        <v>#DIV/0!</v>
      </c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54" t="e">
        <f>SUM(CL25:DF25)/P6</f>
        <v>#DIV/0!</v>
      </c>
      <c r="DH25" s="38"/>
      <c r="DI25" s="38"/>
      <c r="DJ25" s="38"/>
      <c r="DK25" s="68"/>
      <c r="DL25" s="57">
        <f t="shared" si="3"/>
        <v>0</v>
      </c>
    </row>
    <row r="26" spans="1:116" s="5" customFormat="1" ht="13" customHeight="1">
      <c r="A26" s="6"/>
      <c r="B26" s="74"/>
      <c r="C26" s="113" t="e">
        <f>(Q26*L4/100)+(AT26*O4/100)+(AU26*H4/100)+(AV26*G4/100)+(AW26*I4/100)+(AX26*J4/100)</f>
        <v>#DIV/0!</v>
      </c>
      <c r="D26" s="114"/>
      <c r="E26" s="115" t="e">
        <f>(BF26*L5/100)+(BY26*O5/100)+(BZ26*H5/100)+(CA26*G5/100)+(CB26*I5/100)+(CC26*J5/100)</f>
        <v>#DIV/0!</v>
      </c>
      <c r="F26" s="114"/>
      <c r="G26" s="115" t="e">
        <f>(CK26*L6/100)+(DG26*O6/100)+(DH26*H6/100)+(DI26*G6/100)+(DJ26*I6/100)+(DK26*J6/100)</f>
        <v>#DIV/0!</v>
      </c>
      <c r="H26" s="115" t="e">
        <f t="shared" si="0"/>
        <v>#DIV/0!</v>
      </c>
      <c r="I26" s="114"/>
      <c r="J26" s="114"/>
      <c r="K26" s="60"/>
      <c r="L26" s="39"/>
      <c r="M26" s="39"/>
      <c r="N26" s="39"/>
      <c r="O26" s="39"/>
      <c r="P26" s="39"/>
      <c r="Q26" s="81" t="e">
        <f>SUM(K26:P26)/M4</f>
        <v>#DIV/0!</v>
      </c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54" t="e">
        <f>SUM(R26:AS26)/P4</f>
        <v>#DIV/0!</v>
      </c>
      <c r="AU26" s="40"/>
      <c r="AV26" s="40"/>
      <c r="AW26" s="40"/>
      <c r="AX26" s="40"/>
      <c r="AY26" s="86">
        <f t="shared" si="1"/>
        <v>0</v>
      </c>
      <c r="AZ26" s="87"/>
      <c r="BA26" s="39"/>
      <c r="BB26" s="39"/>
      <c r="BC26" s="39"/>
      <c r="BD26" s="39"/>
      <c r="BE26" s="39"/>
      <c r="BF26" s="81" t="e">
        <f>SUM(AZ26:BE26)/M5</f>
        <v>#DIV/0!</v>
      </c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54" t="e">
        <f>SUM(BG26:BX26)/P5</f>
        <v>#DIV/0!</v>
      </c>
      <c r="BZ26" s="40"/>
      <c r="CA26" s="40"/>
      <c r="CB26" s="40"/>
      <c r="CC26" s="88"/>
      <c r="CD26" s="86">
        <f t="shared" si="2"/>
        <v>0</v>
      </c>
      <c r="CE26" s="69"/>
      <c r="CF26" s="39"/>
      <c r="CG26" s="39"/>
      <c r="CH26" s="39"/>
      <c r="CI26" s="39"/>
      <c r="CJ26" s="39"/>
      <c r="CK26" s="81" t="e">
        <f>SUM(CE26:CJ26)/M6</f>
        <v>#DIV/0!</v>
      </c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54" t="e">
        <f>SUM(CL26:DF26)/P6</f>
        <v>#DIV/0!</v>
      </c>
      <c r="DH26" s="174"/>
      <c r="DI26" s="174"/>
      <c r="DJ26" s="174"/>
      <c r="DK26" s="175"/>
      <c r="DL26" s="57">
        <f t="shared" si="3"/>
        <v>0</v>
      </c>
    </row>
    <row r="27" spans="1:116" s="5" customFormat="1" ht="13" customHeight="1">
      <c r="A27" s="6"/>
      <c r="B27" s="74"/>
      <c r="C27" s="71" t="e">
        <f>(Q27*L4/100)+(AT27*O4/100)+(AU27*H4/100)+(AV27*G4/100)+(AW27*I4/100)+(AX27*J4/100)</f>
        <v>#DIV/0!</v>
      </c>
      <c r="D27" s="10"/>
      <c r="E27" s="53" t="e">
        <f>(BF27*L5/100)+(BY27*O5/100)+(BZ27*H5/100)+(CA27*G5/100)+(CB27*I5/100)+(CC27*J5/100)</f>
        <v>#DIV/0!</v>
      </c>
      <c r="F27" s="10"/>
      <c r="G27" s="53" t="e">
        <f>(CK27*L6/100)+(DG27*O6/100)+(DH27*H6/100)+(DI27*G6/100)+(DJ27*I6/100)+(DK27*J6/100)</f>
        <v>#DIV/0!</v>
      </c>
      <c r="H27" s="53" t="e">
        <f t="shared" si="0"/>
        <v>#DIV/0!</v>
      </c>
      <c r="I27" s="10"/>
      <c r="J27" s="10"/>
      <c r="K27" s="59"/>
      <c r="L27" s="37"/>
      <c r="M27" s="37"/>
      <c r="N27" s="37"/>
      <c r="O27" s="37"/>
      <c r="P27" s="37"/>
      <c r="Q27" s="81" t="e">
        <f>SUM(K27:P27)/M4</f>
        <v>#DIV/0!</v>
      </c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54" t="e">
        <f>SUM(R27:AS27)/P4</f>
        <v>#DIV/0!</v>
      </c>
      <c r="AU27" s="38"/>
      <c r="AV27" s="38"/>
      <c r="AW27" s="38"/>
      <c r="AX27" s="38"/>
      <c r="AY27" s="61">
        <f t="shared" si="1"/>
        <v>0</v>
      </c>
      <c r="AZ27" s="82"/>
      <c r="BA27" s="37"/>
      <c r="BB27" s="37"/>
      <c r="BC27" s="37"/>
      <c r="BD27" s="37"/>
      <c r="BE27" s="37"/>
      <c r="BF27" s="81" t="e">
        <f>SUM(AZ27:BE27)/M5</f>
        <v>#DIV/0!</v>
      </c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54" t="e">
        <f>SUM(BG27:BX27)/P5</f>
        <v>#DIV/0!</v>
      </c>
      <c r="BZ27" s="38"/>
      <c r="CA27" s="38"/>
      <c r="CB27" s="38"/>
      <c r="CC27" s="83"/>
      <c r="CD27" s="61">
        <f t="shared" si="2"/>
        <v>0</v>
      </c>
      <c r="CE27" s="67"/>
      <c r="CF27" s="37"/>
      <c r="CG27" s="37"/>
      <c r="CH27" s="37"/>
      <c r="CI27" s="37"/>
      <c r="CJ27" s="37"/>
      <c r="CK27" s="81" t="e">
        <f>SUM(CE27:CJ27)/M6</f>
        <v>#DIV/0!</v>
      </c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54" t="e">
        <f>SUM(CL27:DF27)/P6</f>
        <v>#DIV/0!</v>
      </c>
      <c r="DH27" s="38"/>
      <c r="DI27" s="38"/>
      <c r="DJ27" s="38"/>
      <c r="DK27" s="68"/>
      <c r="DL27" s="57">
        <f t="shared" si="3"/>
        <v>0</v>
      </c>
    </row>
    <row r="28" spans="1:116" s="5" customFormat="1" ht="13" customHeight="1">
      <c r="A28" s="6"/>
      <c r="B28" s="74"/>
      <c r="C28" s="113" t="e">
        <f>(Q28*L4/100)+(AT28*O4/100)+(AU28*H4/100)+(AV28*G4/100)+(AW28*I4/100)+(AX28*J4/100)</f>
        <v>#DIV/0!</v>
      </c>
      <c r="D28" s="114"/>
      <c r="E28" s="115" t="e">
        <f>(BF28*L5/100)+(BY28*O5/100)+(BZ28*H5/100)+(CA28*G5/100)+(CB28*I5/100)+(CC28*J5/100)</f>
        <v>#DIV/0!</v>
      </c>
      <c r="F28" s="114"/>
      <c r="G28" s="115" t="e">
        <f>(CK28*L6/100)+(DG28*O6/100)+(DH28*H6/100)+(DI28*G6/100)+(DJ28*I6/100)+(DK28*J6/100)</f>
        <v>#DIV/0!</v>
      </c>
      <c r="H28" s="115" t="e">
        <f t="shared" si="0"/>
        <v>#DIV/0!</v>
      </c>
      <c r="I28" s="114"/>
      <c r="J28" s="114"/>
      <c r="K28" s="60"/>
      <c r="L28" s="39"/>
      <c r="M28" s="39"/>
      <c r="N28" s="39"/>
      <c r="O28" s="39"/>
      <c r="P28" s="39"/>
      <c r="Q28" s="81" t="e">
        <f>SUM(K28:P28)/M4</f>
        <v>#DIV/0!</v>
      </c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54" t="e">
        <f>SUM(R28:AS28)/P4</f>
        <v>#DIV/0!</v>
      </c>
      <c r="AU28" s="40"/>
      <c r="AV28" s="40"/>
      <c r="AW28" s="40"/>
      <c r="AX28" s="40"/>
      <c r="AY28" s="86">
        <f t="shared" si="1"/>
        <v>0</v>
      </c>
      <c r="AZ28" s="87"/>
      <c r="BA28" s="39"/>
      <c r="BB28" s="39"/>
      <c r="BC28" s="39"/>
      <c r="BD28" s="39"/>
      <c r="BE28" s="39"/>
      <c r="BF28" s="81" t="e">
        <f>SUM(AZ28:BE28)/M5</f>
        <v>#DIV/0!</v>
      </c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54" t="e">
        <f>SUM(BG28:BX28)/P5</f>
        <v>#DIV/0!</v>
      </c>
      <c r="BZ28" s="40"/>
      <c r="CA28" s="40"/>
      <c r="CB28" s="40"/>
      <c r="CC28" s="88"/>
      <c r="CD28" s="86">
        <f t="shared" si="2"/>
        <v>0</v>
      </c>
      <c r="CE28" s="69"/>
      <c r="CF28" s="39"/>
      <c r="CG28" s="39"/>
      <c r="CH28" s="39"/>
      <c r="CI28" s="39"/>
      <c r="CJ28" s="39"/>
      <c r="CK28" s="81" t="e">
        <f>SUM(CE28:CJ28)/M6</f>
        <v>#DIV/0!</v>
      </c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54" t="e">
        <f>SUM(CL28:DF28)/P6</f>
        <v>#DIV/0!</v>
      </c>
      <c r="DH28" s="174"/>
      <c r="DI28" s="174"/>
      <c r="DJ28" s="174"/>
      <c r="DK28" s="175"/>
      <c r="DL28" s="57">
        <f t="shared" si="3"/>
        <v>0</v>
      </c>
    </row>
    <row r="29" spans="1:116" s="5" customFormat="1" ht="13" customHeight="1">
      <c r="A29" s="6"/>
      <c r="B29" s="74"/>
      <c r="C29" s="71" t="e">
        <f>(Q29*L4/100)+(AT29*O4/100)+(AU29*H4/100)+(AV29*G4/100)+(AW29*I4/100)+(AX29*J4/100)</f>
        <v>#DIV/0!</v>
      </c>
      <c r="D29" s="10"/>
      <c r="E29" s="53" t="e">
        <f>(BF29*L5/100)+(BY29*O5/100)+(BZ29*H5/100)+(CA29*G5/100)+(CB29*I5/100)+(CC29*J5/100)</f>
        <v>#DIV/0!</v>
      </c>
      <c r="F29" s="10"/>
      <c r="G29" s="53" t="e">
        <f>(CK29*L6/100)+(DG29*O6/100)+(DH29*H6/100)+(DI29*G6/100)+(DJ29*I6/100)+(DK29*J6/100)</f>
        <v>#DIV/0!</v>
      </c>
      <c r="H29" s="53" t="e">
        <f t="shared" si="0"/>
        <v>#DIV/0!</v>
      </c>
      <c r="I29" s="10"/>
      <c r="J29" s="10"/>
      <c r="K29" s="59"/>
      <c r="L29" s="37"/>
      <c r="M29" s="37"/>
      <c r="N29" s="37"/>
      <c r="O29" s="37"/>
      <c r="P29" s="37"/>
      <c r="Q29" s="81" t="e">
        <f>SUM(K29:P29)/M4</f>
        <v>#DIV/0!</v>
      </c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54" t="e">
        <f>SUM(R29:AS29)/P4</f>
        <v>#DIV/0!</v>
      </c>
      <c r="AU29" s="38"/>
      <c r="AV29" s="38"/>
      <c r="AW29" s="38"/>
      <c r="AX29" s="38"/>
      <c r="AY29" s="61">
        <f t="shared" si="1"/>
        <v>0</v>
      </c>
      <c r="AZ29" s="82"/>
      <c r="BA29" s="37"/>
      <c r="BB29" s="37"/>
      <c r="BC29" s="37"/>
      <c r="BD29" s="37"/>
      <c r="BE29" s="37"/>
      <c r="BF29" s="81" t="e">
        <f>SUM(AZ29:BE29)/M5</f>
        <v>#DIV/0!</v>
      </c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54" t="e">
        <f>SUM(BG29:BX29)/P5</f>
        <v>#DIV/0!</v>
      </c>
      <c r="BZ29" s="38"/>
      <c r="CA29" s="38"/>
      <c r="CB29" s="38"/>
      <c r="CC29" s="83"/>
      <c r="CD29" s="61">
        <f t="shared" si="2"/>
        <v>0</v>
      </c>
      <c r="CE29" s="67"/>
      <c r="CF29" s="37"/>
      <c r="CG29" s="37"/>
      <c r="CH29" s="37"/>
      <c r="CI29" s="37"/>
      <c r="CJ29" s="37"/>
      <c r="CK29" s="81" t="e">
        <f>SUM(CE29:CJ29)/M6</f>
        <v>#DIV/0!</v>
      </c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54" t="e">
        <f>SUM(CL29:DF29)/P6</f>
        <v>#DIV/0!</v>
      </c>
      <c r="DH29" s="38"/>
      <c r="DI29" s="38"/>
      <c r="DJ29" s="38"/>
      <c r="DK29" s="68"/>
      <c r="DL29" s="57">
        <f t="shared" si="3"/>
        <v>0</v>
      </c>
    </row>
    <row r="30" spans="1:116" s="5" customFormat="1" ht="13" customHeight="1">
      <c r="A30" s="6"/>
      <c r="B30" s="74"/>
      <c r="C30" s="113" t="e">
        <f>(Q30*L4/100)+(AT30*O4/100)+(AU30*H4/100)+(AV30*G4/100)+(AW30*I4/100)+(AX30*J4/100)</f>
        <v>#DIV/0!</v>
      </c>
      <c r="D30" s="114"/>
      <c r="E30" s="115" t="e">
        <f>(BF30*L5/100)+(BY30*O5/100)+(BZ30*H5/100)+(CA30*G5/100)+(CB30*I5/100)+(CC30*J5/100)</f>
        <v>#DIV/0!</v>
      </c>
      <c r="F30" s="114"/>
      <c r="G30" s="115" t="e">
        <f>(CK30*L6/100)+(DG30*O6/100)+(DH30*H6/100)+(DI30*G6/100)+(DJ30*I6/100)+(DK30*J6/100)</f>
        <v>#DIV/0!</v>
      </c>
      <c r="H30" s="115" t="e">
        <f t="shared" si="0"/>
        <v>#DIV/0!</v>
      </c>
      <c r="I30" s="114"/>
      <c r="J30" s="114"/>
      <c r="K30" s="60"/>
      <c r="L30" s="39"/>
      <c r="M30" s="39"/>
      <c r="N30" s="39"/>
      <c r="O30" s="39"/>
      <c r="P30" s="39"/>
      <c r="Q30" s="81" t="e">
        <f>SUM(K30:P30)/M4</f>
        <v>#DIV/0!</v>
      </c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54" t="e">
        <f>SUM(R30:AS30)/P4</f>
        <v>#DIV/0!</v>
      </c>
      <c r="AU30" s="40"/>
      <c r="AV30" s="40"/>
      <c r="AW30" s="40"/>
      <c r="AX30" s="40"/>
      <c r="AY30" s="86">
        <f t="shared" si="1"/>
        <v>0</v>
      </c>
      <c r="AZ30" s="87"/>
      <c r="BA30" s="39"/>
      <c r="BB30" s="39"/>
      <c r="BC30" s="39"/>
      <c r="BD30" s="39"/>
      <c r="BE30" s="39"/>
      <c r="BF30" s="81" t="e">
        <f>SUM(AZ30:BE30)/M5</f>
        <v>#DIV/0!</v>
      </c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54" t="e">
        <f>SUM(BG30:BX30)/P5</f>
        <v>#DIV/0!</v>
      </c>
      <c r="BZ30" s="40"/>
      <c r="CA30" s="40"/>
      <c r="CB30" s="40"/>
      <c r="CC30" s="88"/>
      <c r="CD30" s="86">
        <f t="shared" si="2"/>
        <v>0</v>
      </c>
      <c r="CE30" s="69"/>
      <c r="CF30" s="39"/>
      <c r="CG30" s="39"/>
      <c r="CH30" s="39"/>
      <c r="CI30" s="39"/>
      <c r="CJ30" s="39"/>
      <c r="CK30" s="81" t="e">
        <f>SUM(CE30:CJ30)/M6</f>
        <v>#DIV/0!</v>
      </c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54" t="e">
        <f>SUM(CL30:DF30)/P6</f>
        <v>#DIV/0!</v>
      </c>
      <c r="DH30" s="174"/>
      <c r="DI30" s="174"/>
      <c r="DJ30" s="174"/>
      <c r="DK30" s="175"/>
      <c r="DL30" s="57">
        <f t="shared" si="3"/>
        <v>0</v>
      </c>
    </row>
    <row r="31" spans="1:116" s="5" customFormat="1" ht="13" customHeight="1">
      <c r="A31" s="6"/>
      <c r="B31" s="74"/>
      <c r="C31" s="71" t="e">
        <f>(Q31*L4/100)+(AT31*O4/100)+(AU31*H4/100)+(AV31*G4/100)+(AW31*I4/100)+(AX31*J4/100)</f>
        <v>#DIV/0!</v>
      </c>
      <c r="D31" s="10"/>
      <c r="E31" s="53" t="e">
        <f>(BF31*L5/100)+(BY31*O5/100)+(BZ31*H5/100)+(CA31*G5/100)+(CB31*I5/100)+(CC31*J5/100)</f>
        <v>#DIV/0!</v>
      </c>
      <c r="F31" s="10"/>
      <c r="G31" s="53" t="e">
        <f>(CK31*L6/100)+(DG31*O6/100)+(DH31*H6/100)+(DI31*G6/100)+(DJ31*I6/100)+(DK31*J6/100)</f>
        <v>#DIV/0!</v>
      </c>
      <c r="H31" s="53" t="e">
        <f t="shared" si="0"/>
        <v>#DIV/0!</v>
      </c>
      <c r="I31" s="10"/>
      <c r="J31" s="10"/>
      <c r="K31" s="59"/>
      <c r="L31" s="37"/>
      <c r="M31" s="37"/>
      <c r="N31" s="37"/>
      <c r="O31" s="37"/>
      <c r="P31" s="37"/>
      <c r="Q31" s="81" t="e">
        <f>SUM(K31:P31)/M4</f>
        <v>#DIV/0!</v>
      </c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54" t="e">
        <f>SUM(R31:AS31)/P4</f>
        <v>#DIV/0!</v>
      </c>
      <c r="AU31" s="38"/>
      <c r="AV31" s="38"/>
      <c r="AW31" s="38"/>
      <c r="AX31" s="38"/>
      <c r="AY31" s="61">
        <f t="shared" si="1"/>
        <v>0</v>
      </c>
      <c r="AZ31" s="82"/>
      <c r="BA31" s="37"/>
      <c r="BB31" s="37"/>
      <c r="BC31" s="37"/>
      <c r="BD31" s="37"/>
      <c r="BE31" s="37"/>
      <c r="BF31" s="81" t="e">
        <f>SUM(AZ31:BE31)/M5</f>
        <v>#DIV/0!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54" t="e">
        <f>SUM(BG31:BX31)/P5</f>
        <v>#DIV/0!</v>
      </c>
      <c r="BZ31" s="38"/>
      <c r="CA31" s="38"/>
      <c r="CB31" s="38"/>
      <c r="CC31" s="83"/>
      <c r="CD31" s="61">
        <f t="shared" si="2"/>
        <v>0</v>
      </c>
      <c r="CE31" s="67"/>
      <c r="CF31" s="37"/>
      <c r="CG31" s="37"/>
      <c r="CH31" s="37"/>
      <c r="CI31" s="37"/>
      <c r="CJ31" s="37"/>
      <c r="CK31" s="81" t="e">
        <f>SUM(CE31:CJ31)/M6</f>
        <v>#DIV/0!</v>
      </c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54" t="e">
        <f>SUM(CL31:DF31)/P6</f>
        <v>#DIV/0!</v>
      </c>
      <c r="DH31" s="38"/>
      <c r="DI31" s="38"/>
      <c r="DJ31" s="38"/>
      <c r="DK31" s="68"/>
      <c r="DL31" s="57">
        <f t="shared" si="3"/>
        <v>0</v>
      </c>
    </row>
    <row r="32" spans="1:116" s="5" customFormat="1" ht="13" customHeight="1">
      <c r="A32" s="6"/>
      <c r="B32" s="74"/>
      <c r="C32" s="113" t="e">
        <f>(Q32*L4/100)+(AT32*O4/100)+(AU32*H4/100)+(AV32*G4/100)+(AW32*I4/100)+(AX32*J4/100)</f>
        <v>#DIV/0!</v>
      </c>
      <c r="D32" s="114"/>
      <c r="E32" s="115" t="e">
        <f>(BF32*L5/100)+(BY32*O5/100)+(BZ32*H5/100)+(CA32*G5/100)+(CB32*I5/100)+(CC32*J5/100)</f>
        <v>#DIV/0!</v>
      </c>
      <c r="F32" s="114"/>
      <c r="G32" s="115" t="e">
        <f>(CK32*L6/100)+(DG32*O6/100)+(DH32*H6/100)+(DI32*G6/100)+(DJ32*I6/100)+(DK32*J6/100)</f>
        <v>#DIV/0!</v>
      </c>
      <c r="H32" s="115" t="e">
        <f t="shared" si="0"/>
        <v>#DIV/0!</v>
      </c>
      <c r="I32" s="114"/>
      <c r="J32" s="114"/>
      <c r="K32" s="60"/>
      <c r="L32" s="39"/>
      <c r="M32" s="39"/>
      <c r="N32" s="39"/>
      <c r="O32" s="39"/>
      <c r="P32" s="39"/>
      <c r="Q32" s="81" t="e">
        <f>SUM(K32:P32)/M4</f>
        <v>#DIV/0!</v>
      </c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54" t="e">
        <f>SUM(R32:AS32)/P4</f>
        <v>#DIV/0!</v>
      </c>
      <c r="AU32" s="40"/>
      <c r="AV32" s="40"/>
      <c r="AW32" s="40"/>
      <c r="AX32" s="40"/>
      <c r="AY32" s="86">
        <f t="shared" si="1"/>
        <v>0</v>
      </c>
      <c r="AZ32" s="87"/>
      <c r="BA32" s="39"/>
      <c r="BB32" s="39"/>
      <c r="BC32" s="39"/>
      <c r="BD32" s="39"/>
      <c r="BE32" s="39"/>
      <c r="BF32" s="81" t="e">
        <f>SUM(AZ32:BE32)/M5</f>
        <v>#DIV/0!</v>
      </c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54" t="e">
        <f>SUM(BG32:BX32)/P5</f>
        <v>#DIV/0!</v>
      </c>
      <c r="BZ32" s="40"/>
      <c r="CA32" s="40"/>
      <c r="CB32" s="40"/>
      <c r="CC32" s="88"/>
      <c r="CD32" s="86">
        <f t="shared" si="2"/>
        <v>0</v>
      </c>
      <c r="CE32" s="69"/>
      <c r="CF32" s="39"/>
      <c r="CG32" s="39"/>
      <c r="CH32" s="39"/>
      <c r="CI32" s="39"/>
      <c r="CJ32" s="39"/>
      <c r="CK32" s="81" t="e">
        <f>SUM(CE32:CJ32)/M6</f>
        <v>#DIV/0!</v>
      </c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54" t="e">
        <f>SUM(CL32:DF32)/P6</f>
        <v>#DIV/0!</v>
      </c>
      <c r="DH32" s="174"/>
      <c r="DI32" s="174"/>
      <c r="DJ32" s="174"/>
      <c r="DK32" s="175"/>
      <c r="DL32" s="57">
        <f t="shared" si="3"/>
        <v>0</v>
      </c>
    </row>
    <row r="33" spans="1:116" s="5" customFormat="1" ht="13" customHeight="1">
      <c r="A33" s="6"/>
      <c r="B33" s="74"/>
      <c r="C33" s="71" t="e">
        <f>(Q33*L4/100)+(AT33*O4/100)+(AU33*H4/100)+(AV33*G4/100)+(AW33*I4/100)+(AX33*J4/100)</f>
        <v>#DIV/0!</v>
      </c>
      <c r="D33" s="10"/>
      <c r="E33" s="53" t="e">
        <f>(BF33*L5/100)+(BY33*O5/100)+(BZ33*H5/100)+(CA33*G5/100)+(CB33*I5/100)+(CC33*J5/100)</f>
        <v>#DIV/0!</v>
      </c>
      <c r="F33" s="10"/>
      <c r="G33" s="53" t="e">
        <f>(CK33*L6/100)+(DG33*O6/100)+(DH33*H6/100)+(DI33*G6/100)+(DJ33*I6/100)+(DK33*J6/100)</f>
        <v>#DIV/0!</v>
      </c>
      <c r="H33" s="53" t="e">
        <f t="shared" si="0"/>
        <v>#DIV/0!</v>
      </c>
      <c r="I33" s="10"/>
      <c r="J33" s="10"/>
      <c r="K33" s="59"/>
      <c r="L33" s="37"/>
      <c r="M33" s="37"/>
      <c r="N33" s="37"/>
      <c r="O33" s="37"/>
      <c r="P33" s="37"/>
      <c r="Q33" s="81" t="e">
        <f>SUM(K33:P33)/M4</f>
        <v>#DIV/0!</v>
      </c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54" t="e">
        <f>SUM(R33:AS33)/P4</f>
        <v>#DIV/0!</v>
      </c>
      <c r="AU33" s="38"/>
      <c r="AV33" s="38"/>
      <c r="AW33" s="38"/>
      <c r="AX33" s="38"/>
      <c r="AY33" s="61">
        <f t="shared" si="1"/>
        <v>0</v>
      </c>
      <c r="AZ33" s="82"/>
      <c r="BA33" s="37"/>
      <c r="BB33" s="37"/>
      <c r="BC33" s="37"/>
      <c r="BD33" s="37"/>
      <c r="BE33" s="37"/>
      <c r="BF33" s="81" t="e">
        <f>SUM(AZ33:BE33)/M5</f>
        <v>#DIV/0!</v>
      </c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54" t="e">
        <f>SUM(BG33:BX33)/P5</f>
        <v>#DIV/0!</v>
      </c>
      <c r="BZ33" s="38"/>
      <c r="CA33" s="38"/>
      <c r="CB33" s="38"/>
      <c r="CC33" s="83"/>
      <c r="CD33" s="61">
        <f t="shared" si="2"/>
        <v>0</v>
      </c>
      <c r="CE33" s="67"/>
      <c r="CF33" s="37"/>
      <c r="CG33" s="37"/>
      <c r="CH33" s="37"/>
      <c r="CI33" s="37"/>
      <c r="CJ33" s="37"/>
      <c r="CK33" s="81" t="e">
        <f>SUM(CE33:CJ33)/M6</f>
        <v>#DIV/0!</v>
      </c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54" t="e">
        <f>SUM(CL33:DF33)/P6</f>
        <v>#DIV/0!</v>
      </c>
      <c r="DH33" s="38"/>
      <c r="DI33" s="38"/>
      <c r="DJ33" s="38"/>
      <c r="DK33" s="68"/>
      <c r="DL33" s="57">
        <f t="shared" si="3"/>
        <v>0</v>
      </c>
    </row>
    <row r="34" spans="1:116" s="5" customFormat="1" ht="13" customHeight="1">
      <c r="A34" s="6"/>
      <c r="B34" s="74"/>
      <c r="C34" s="113" t="e">
        <f>(Q34*L4/100)+(AT34*O4/100)+(AU34*H4/100)+(AV34*G4/100)+(AW34*I4/100)+(AX34*J4/100)</f>
        <v>#DIV/0!</v>
      </c>
      <c r="D34" s="114"/>
      <c r="E34" s="115" t="e">
        <f>(BF34*L5/100)+(BY34*O5/100)+(BZ34*H5/100)+(CA34*G5/100)+(CB34*I5/100)+(CC34*J5/100)</f>
        <v>#DIV/0!</v>
      </c>
      <c r="F34" s="114"/>
      <c r="G34" s="115" t="e">
        <f>(CK34*L6/100)+(DG34*O6/100)+(DH34*H6/100)+(DI34*G6/100)+(DJ34*I6/100)+(DK34*J6/100)</f>
        <v>#DIV/0!</v>
      </c>
      <c r="H34" s="115" t="e">
        <f t="shared" si="0"/>
        <v>#DIV/0!</v>
      </c>
      <c r="I34" s="114"/>
      <c r="J34" s="114"/>
      <c r="K34" s="60"/>
      <c r="L34" s="39"/>
      <c r="M34" s="39"/>
      <c r="N34" s="39"/>
      <c r="O34" s="39"/>
      <c r="P34" s="39"/>
      <c r="Q34" s="81" t="e">
        <f>SUM(K34:P34)/M4</f>
        <v>#DIV/0!</v>
      </c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54" t="e">
        <f>SUM(R34:AS34)/P4</f>
        <v>#DIV/0!</v>
      </c>
      <c r="AU34" s="40"/>
      <c r="AV34" s="40"/>
      <c r="AW34" s="40"/>
      <c r="AX34" s="40"/>
      <c r="AY34" s="86">
        <f t="shared" si="1"/>
        <v>0</v>
      </c>
      <c r="AZ34" s="87"/>
      <c r="BA34" s="39"/>
      <c r="BB34" s="39"/>
      <c r="BC34" s="39"/>
      <c r="BD34" s="39"/>
      <c r="BE34" s="39"/>
      <c r="BF34" s="81" t="e">
        <f>SUM(AZ34:BE34)/M5</f>
        <v>#DIV/0!</v>
      </c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54" t="e">
        <f>SUM(BG34:BX34)/P5</f>
        <v>#DIV/0!</v>
      </c>
      <c r="BZ34" s="40"/>
      <c r="CA34" s="40"/>
      <c r="CB34" s="40"/>
      <c r="CC34" s="88"/>
      <c r="CD34" s="86">
        <f t="shared" si="2"/>
        <v>0</v>
      </c>
      <c r="CE34" s="69"/>
      <c r="CF34" s="39"/>
      <c r="CG34" s="39"/>
      <c r="CH34" s="39"/>
      <c r="CI34" s="39"/>
      <c r="CJ34" s="39"/>
      <c r="CK34" s="81" t="e">
        <f>SUM(CE34:CJ34)/M6</f>
        <v>#DIV/0!</v>
      </c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54" t="e">
        <f>SUM(CL34:DF34)/P6</f>
        <v>#DIV/0!</v>
      </c>
      <c r="DH34" s="174"/>
      <c r="DI34" s="174"/>
      <c r="DJ34" s="174"/>
      <c r="DK34" s="175"/>
      <c r="DL34" s="57">
        <f t="shared" si="3"/>
        <v>0</v>
      </c>
    </row>
    <row r="35" spans="1:116" s="5" customFormat="1" ht="13" customHeight="1">
      <c r="A35" s="6"/>
      <c r="B35" s="74"/>
      <c r="C35" s="71" t="e">
        <f>(Q35*L4/100)+(AT35*O4/100)+(AU35*H4/100)+(AV35*G4/100)+(AW35*I4/100)+(AX35*J4/100)</f>
        <v>#DIV/0!</v>
      </c>
      <c r="D35" s="10"/>
      <c r="E35" s="53" t="e">
        <f>(BF35*L5/100)+(BY35*O5/100)+(BZ35*H5/100)+(CA35*G5/100)+(CB35*I5/100)+(CC35*J5/100)</f>
        <v>#DIV/0!</v>
      </c>
      <c r="F35" s="10"/>
      <c r="G35" s="53" t="e">
        <f>(CK35*L6/100)+(DG35*O6/100)+(DH35*H6/100)+(DI35*G6/100)+(DJ35*I6/100)+(DK35*J6/100)</f>
        <v>#DIV/0!</v>
      </c>
      <c r="H35" s="53" t="e">
        <f t="shared" si="0"/>
        <v>#DIV/0!</v>
      </c>
      <c r="I35" s="10"/>
      <c r="J35" s="10"/>
      <c r="K35" s="59"/>
      <c r="L35" s="37"/>
      <c r="M35" s="37"/>
      <c r="N35" s="37"/>
      <c r="O35" s="37"/>
      <c r="P35" s="37"/>
      <c r="Q35" s="81" t="e">
        <f>SUM(K35:P35)/M4</f>
        <v>#DIV/0!</v>
      </c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54" t="e">
        <f>SUM(R35:AS35)/P4</f>
        <v>#DIV/0!</v>
      </c>
      <c r="AU35" s="38"/>
      <c r="AV35" s="38"/>
      <c r="AW35" s="38"/>
      <c r="AX35" s="38"/>
      <c r="AY35" s="61">
        <f t="shared" si="1"/>
        <v>0</v>
      </c>
      <c r="AZ35" s="82"/>
      <c r="BA35" s="37"/>
      <c r="BB35" s="37"/>
      <c r="BC35" s="37"/>
      <c r="BD35" s="37"/>
      <c r="BE35" s="37"/>
      <c r="BF35" s="81" t="e">
        <f>SUM(AZ35:BE35)/M5</f>
        <v>#DIV/0!</v>
      </c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54" t="e">
        <f>SUM(BG35:BX35)/P5</f>
        <v>#DIV/0!</v>
      </c>
      <c r="BZ35" s="38"/>
      <c r="CA35" s="38"/>
      <c r="CB35" s="38"/>
      <c r="CC35" s="83"/>
      <c r="CD35" s="61">
        <f t="shared" si="2"/>
        <v>0</v>
      </c>
      <c r="CE35" s="67"/>
      <c r="CF35" s="37"/>
      <c r="CG35" s="37"/>
      <c r="CH35" s="37"/>
      <c r="CI35" s="37"/>
      <c r="CJ35" s="37"/>
      <c r="CK35" s="81" t="e">
        <f>SUM(CE35:CJ35)/M6</f>
        <v>#DIV/0!</v>
      </c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54" t="e">
        <f>SUM(CL35:DF35)/P6</f>
        <v>#DIV/0!</v>
      </c>
      <c r="DH35" s="38"/>
      <c r="DI35" s="38"/>
      <c r="DJ35" s="38"/>
      <c r="DK35" s="68"/>
      <c r="DL35" s="57">
        <f t="shared" si="3"/>
        <v>0</v>
      </c>
    </row>
    <row r="36" spans="1:116" s="5" customFormat="1" ht="13" customHeight="1">
      <c r="A36" s="6"/>
      <c r="B36" s="74"/>
      <c r="C36" s="113" t="e">
        <f>(Q36*L4/100)+(AT36*O4/100)+(AU36*H4/100)+(AV36*G4/100)+(AW36*I4/100)+(AX36*J4/100)</f>
        <v>#DIV/0!</v>
      </c>
      <c r="D36" s="114"/>
      <c r="E36" s="115" t="e">
        <f>(BF36*L5/100)+(BY36*O5/100)+(BZ36*H5/100)+(CA36*G5/100)+(CB36*I5/100)+(CC36*J5/100)</f>
        <v>#DIV/0!</v>
      </c>
      <c r="F36" s="114"/>
      <c r="G36" s="115" t="e">
        <f>(CK36*L6/100)+(DG36*O6/100)+(DH36*H6/100)+(DI36*G6/100)+(DJ36*I6/100)+(DK36*J6/100)</f>
        <v>#DIV/0!</v>
      </c>
      <c r="H36" s="115" t="e">
        <f t="shared" si="0"/>
        <v>#DIV/0!</v>
      </c>
      <c r="I36" s="114"/>
      <c r="J36" s="114"/>
      <c r="K36" s="60"/>
      <c r="L36" s="39"/>
      <c r="M36" s="39"/>
      <c r="N36" s="39"/>
      <c r="O36" s="39"/>
      <c r="P36" s="39"/>
      <c r="Q36" s="81" t="e">
        <f>SUM(K36:P36)/M4</f>
        <v>#DIV/0!</v>
      </c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54" t="e">
        <f>SUM(R36:AS36)/P4</f>
        <v>#DIV/0!</v>
      </c>
      <c r="AU36" s="40"/>
      <c r="AV36" s="40"/>
      <c r="AW36" s="40"/>
      <c r="AX36" s="40"/>
      <c r="AY36" s="86">
        <f t="shared" si="1"/>
        <v>0</v>
      </c>
      <c r="AZ36" s="87"/>
      <c r="BA36" s="39"/>
      <c r="BB36" s="39"/>
      <c r="BC36" s="39"/>
      <c r="BD36" s="39"/>
      <c r="BE36" s="39"/>
      <c r="BF36" s="81" t="e">
        <f>SUM(AZ36:BE36)/M5</f>
        <v>#DIV/0!</v>
      </c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54" t="e">
        <f>SUM(BG36:BX36)/P5</f>
        <v>#DIV/0!</v>
      </c>
      <c r="BZ36" s="40"/>
      <c r="CA36" s="40"/>
      <c r="CB36" s="40"/>
      <c r="CC36" s="88"/>
      <c r="CD36" s="86">
        <f t="shared" si="2"/>
        <v>0</v>
      </c>
      <c r="CE36" s="69"/>
      <c r="CF36" s="39"/>
      <c r="CG36" s="39"/>
      <c r="CH36" s="39"/>
      <c r="CI36" s="39"/>
      <c r="CJ36" s="39"/>
      <c r="CK36" s="81" t="e">
        <f>SUM(CE36:CJ36)/M6</f>
        <v>#DIV/0!</v>
      </c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54" t="e">
        <f>SUM(CL36:DF36)/P6</f>
        <v>#DIV/0!</v>
      </c>
      <c r="DH36" s="174"/>
      <c r="DI36" s="174"/>
      <c r="DJ36" s="174"/>
      <c r="DK36" s="175"/>
      <c r="DL36" s="57">
        <f t="shared" si="3"/>
        <v>0</v>
      </c>
    </row>
    <row r="37" spans="1:116" s="5" customFormat="1" ht="13" customHeight="1">
      <c r="A37" s="6"/>
      <c r="B37" s="74"/>
      <c r="C37" s="72" t="e">
        <f>(Q37*L4/100)+(AT37*O4/100)+(AU37*H4/100)+(AV37*G4/100)+(AW37*I4/100)+(AX37*J4/100)</f>
        <v>#DIV/0!</v>
      </c>
      <c r="D37" s="10"/>
      <c r="E37" s="53" t="e">
        <f>(BF37*L5/100)+(BY37*O5/100)+(BZ37*H5/100)+(CA37*G5/100)+(CB37*I5/100)+(CC37*J5/100)</f>
        <v>#DIV/0!</v>
      </c>
      <c r="F37" s="10"/>
      <c r="G37" s="53" t="e">
        <f>(CK37*L6/100)+(DG37*O6/100)+(DH37*H6/100)+(DI37*G6/100)+(DJ37*I6/100)+(DK37*J6/100)</f>
        <v>#DIV/0!</v>
      </c>
      <c r="H37" s="53" t="e">
        <f t="shared" si="0"/>
        <v>#DIV/0!</v>
      </c>
      <c r="I37" s="10"/>
      <c r="J37" s="10"/>
      <c r="K37" s="59"/>
      <c r="L37" s="37"/>
      <c r="M37" s="37"/>
      <c r="N37" s="37"/>
      <c r="O37" s="37"/>
      <c r="P37" s="37"/>
      <c r="Q37" s="81" t="e">
        <f>SUM(K37:P37)/M4</f>
        <v>#DIV/0!</v>
      </c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54" t="e">
        <f>SUM(R37:AS37)/P4</f>
        <v>#DIV/0!</v>
      </c>
      <c r="AU37" s="38"/>
      <c r="AV37" s="38"/>
      <c r="AW37" s="38"/>
      <c r="AX37" s="38"/>
      <c r="AY37" s="61">
        <f t="shared" si="1"/>
        <v>0</v>
      </c>
      <c r="AZ37" s="82"/>
      <c r="BA37" s="37"/>
      <c r="BB37" s="37"/>
      <c r="BC37" s="37"/>
      <c r="BD37" s="37"/>
      <c r="BE37" s="37"/>
      <c r="BF37" s="81" t="e">
        <f>SUM(AZ37:BE37)/M5</f>
        <v>#DIV/0!</v>
      </c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54" t="e">
        <f>SUM(BG37:BQ37)/P5</f>
        <v>#DIV/0!</v>
      </c>
      <c r="BZ37" s="38"/>
      <c r="CA37" s="38"/>
      <c r="CB37" s="38"/>
      <c r="CC37" s="83"/>
      <c r="CD37" s="61">
        <f t="shared" si="2"/>
        <v>0</v>
      </c>
      <c r="CE37" s="67"/>
      <c r="CF37" s="37"/>
      <c r="CG37" s="37"/>
      <c r="CH37" s="37"/>
      <c r="CI37" s="37"/>
      <c r="CJ37" s="37"/>
      <c r="CK37" s="81" t="e">
        <f>SUM(CE37:CJ37)/M6</f>
        <v>#DIV/0!</v>
      </c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54" t="e">
        <f>SUM(CL37:DF37)/P6</f>
        <v>#DIV/0!</v>
      </c>
      <c r="DH37" s="38"/>
      <c r="DI37" s="38"/>
      <c r="DJ37" s="38"/>
      <c r="DK37" s="68"/>
      <c r="DL37" s="57">
        <f t="shared" si="3"/>
        <v>0</v>
      </c>
    </row>
    <row r="38" spans="1:116" s="5" customFormat="1" ht="13" customHeight="1">
      <c r="A38" s="6"/>
      <c r="B38" s="74"/>
      <c r="C38" s="113" t="e">
        <f>(Q38*L4/100)+(AT38*O4/100)+(AU38*H4/100)+(AV38*G4/100)+(AW38*I4/100)+(AX38*J4/100)</f>
        <v>#DIV/0!</v>
      </c>
      <c r="D38" s="114"/>
      <c r="E38" s="115" t="e">
        <f>(BF38*L5/100)+(BY38*O5/100)+(BZ38*H5/100)+(CA38*G5/100)+(CB38*I5/100)+(CC38*J5/100)</f>
        <v>#DIV/0!</v>
      </c>
      <c r="F38" s="114"/>
      <c r="G38" s="115" t="e">
        <f>(CK38*L6/100)+(DG38*O6/100)+(DH38*H6/100)+(DI38*G6/100)+(DJ38*I6/100)+(DK38*J6/100)</f>
        <v>#DIV/0!</v>
      </c>
      <c r="H38" s="115" t="e">
        <f t="shared" si="0"/>
        <v>#DIV/0!</v>
      </c>
      <c r="I38" s="114"/>
      <c r="J38" s="114"/>
      <c r="K38" s="60"/>
      <c r="L38" s="39"/>
      <c r="M38" s="39"/>
      <c r="N38" s="39"/>
      <c r="O38" s="39"/>
      <c r="P38" s="39"/>
      <c r="Q38" s="81" t="e">
        <f>SUM(K38:P38)/M4</f>
        <v>#DIV/0!</v>
      </c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0"/>
      <c r="AR38" s="40"/>
      <c r="AS38" s="40"/>
      <c r="AT38" s="54" t="e">
        <f>SUM(R38:AS38)/P4</f>
        <v>#DIV/0!</v>
      </c>
      <c r="AU38" s="40"/>
      <c r="AV38" s="40"/>
      <c r="AW38" s="40"/>
      <c r="AX38" s="40"/>
      <c r="AY38" s="86">
        <f t="shared" si="1"/>
        <v>0</v>
      </c>
      <c r="AZ38" s="87"/>
      <c r="BA38" s="39"/>
      <c r="BB38" s="39"/>
      <c r="BC38" s="39"/>
      <c r="BD38" s="39"/>
      <c r="BE38" s="39"/>
      <c r="BF38" s="81" t="e">
        <f>SUM(AZ38:BE38)/M5</f>
        <v>#DIV/0!</v>
      </c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54" t="e">
        <f>SUM(BG38:BQ38)/P5</f>
        <v>#DIV/0!</v>
      </c>
      <c r="BZ38" s="40"/>
      <c r="CA38" s="40"/>
      <c r="CB38" s="40"/>
      <c r="CC38" s="88"/>
      <c r="CD38" s="86">
        <f t="shared" si="2"/>
        <v>0</v>
      </c>
      <c r="CE38" s="69"/>
      <c r="CF38" s="39"/>
      <c r="CG38" s="39"/>
      <c r="CH38" s="39"/>
      <c r="CI38" s="39"/>
      <c r="CJ38" s="39"/>
      <c r="CK38" s="81" t="e">
        <f>SUM(CE38:CJ38)/M6</f>
        <v>#DIV/0!</v>
      </c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54" t="e">
        <f>SUM(CL38:DF38)/P6</f>
        <v>#DIV/0!</v>
      </c>
      <c r="DH38" s="174"/>
      <c r="DI38" s="174"/>
      <c r="DJ38" s="174"/>
      <c r="DK38" s="175"/>
      <c r="DL38" s="57">
        <f t="shared" si="3"/>
        <v>0</v>
      </c>
    </row>
    <row r="39" spans="1:116" s="5" customFormat="1" ht="13" customHeight="1">
      <c r="A39" s="6"/>
      <c r="B39" s="74"/>
      <c r="C39" s="72" t="e">
        <f>(Q39*L4/100)+(AT39*O4/100)+(AU39*H4/100)+(AV39*G4/100)+(AW39*I4/100)+(AX39*J4/100)</f>
        <v>#DIV/0!</v>
      </c>
      <c r="D39" s="10"/>
      <c r="E39" s="53" t="e">
        <f>(BF39*L5/100)+(BY39*O5/100)+(BZ39*H5/100)+(CA39*G5/100)+(CB39*I5/100)+(CC39*J5/100)</f>
        <v>#DIV/0!</v>
      </c>
      <c r="F39" s="10"/>
      <c r="G39" s="53" t="e">
        <f>(CK39*L6/100)+(DG39*O6/100)+(DH39*H6/100)+(DI39*G6/100)+(DJ39*I6/100)+(DK39*J6/100)</f>
        <v>#DIV/0!</v>
      </c>
      <c r="H39" s="53" t="e">
        <f t="shared" si="0"/>
        <v>#DIV/0!</v>
      </c>
      <c r="I39" s="10"/>
      <c r="J39" s="10"/>
      <c r="K39" s="59"/>
      <c r="L39" s="37"/>
      <c r="M39" s="37"/>
      <c r="N39" s="37"/>
      <c r="O39" s="37"/>
      <c r="P39" s="37"/>
      <c r="Q39" s="81" t="e">
        <f>SUM(K39:P39)/M4</f>
        <v>#DIV/0!</v>
      </c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54" t="e">
        <f>SUM(R39:AS39)/P4</f>
        <v>#DIV/0!</v>
      </c>
      <c r="AU39" s="38"/>
      <c r="AV39" s="38"/>
      <c r="AW39" s="38"/>
      <c r="AX39" s="38"/>
      <c r="AY39" s="61">
        <f t="shared" si="1"/>
        <v>0</v>
      </c>
      <c r="AZ39" s="82"/>
      <c r="BA39" s="37"/>
      <c r="BB39" s="37"/>
      <c r="BC39" s="37"/>
      <c r="BD39" s="37"/>
      <c r="BE39" s="37"/>
      <c r="BF39" s="81" t="e">
        <f>SUM(AZ39:BE39)/M5</f>
        <v>#DIV/0!</v>
      </c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54" t="e">
        <f>SUM(BG39:BQ39)/P5</f>
        <v>#DIV/0!</v>
      </c>
      <c r="BZ39" s="38"/>
      <c r="CA39" s="38"/>
      <c r="CB39" s="38"/>
      <c r="CC39" s="83"/>
      <c r="CD39" s="61">
        <f t="shared" si="2"/>
        <v>0</v>
      </c>
      <c r="CE39" s="67"/>
      <c r="CF39" s="37"/>
      <c r="CG39" s="37"/>
      <c r="CH39" s="37"/>
      <c r="CI39" s="37"/>
      <c r="CJ39" s="37"/>
      <c r="CK39" s="81" t="e">
        <f>SUM(CE39:CJ39)/M6</f>
        <v>#DIV/0!</v>
      </c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54" t="e">
        <f>SUM(CL39:DF39)/P6</f>
        <v>#DIV/0!</v>
      </c>
      <c r="DH39" s="38"/>
      <c r="DI39" s="38"/>
      <c r="DJ39" s="38"/>
      <c r="DK39" s="68"/>
      <c r="DL39" s="57">
        <f t="shared" si="3"/>
        <v>0</v>
      </c>
    </row>
    <row r="40" spans="1:116" s="5" customFormat="1" ht="13" customHeight="1">
      <c r="A40" s="6"/>
      <c r="B40" s="74"/>
      <c r="C40" s="113" t="e">
        <f>(Q40*L4/100)+(AT40*O4/100)+(AU40*H4/100)+(AV40*G4/100)+(AW40*I4/100)+(AX40*J4/100)</f>
        <v>#DIV/0!</v>
      </c>
      <c r="D40" s="114"/>
      <c r="E40" s="115" t="e">
        <f>(BF40*L5/100)+(BY40*O5/100)+(BZ40*H5/100)+(CA40*G5/100)+(CB40*I5/100)+(CC40*J5/100)</f>
        <v>#DIV/0!</v>
      </c>
      <c r="F40" s="114"/>
      <c r="G40" s="115" t="e">
        <f>(CK40*L6/100)+(DG40*O6/100)+(DH40*H6/100)+(DI40*G6/100)+(DJ40*I6/100)+(DK40*J6/100)</f>
        <v>#DIV/0!</v>
      </c>
      <c r="H40" s="115" t="e">
        <f t="shared" si="0"/>
        <v>#DIV/0!</v>
      </c>
      <c r="I40" s="114"/>
      <c r="J40" s="114"/>
      <c r="K40" s="60"/>
      <c r="L40" s="39"/>
      <c r="M40" s="39"/>
      <c r="N40" s="39"/>
      <c r="O40" s="39"/>
      <c r="P40" s="39"/>
      <c r="Q40" s="81" t="e">
        <f t="shared" ref="Q40:Q50" si="4">SUM(K40:P40)/M5</f>
        <v>#DIV/0!</v>
      </c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54" t="e">
        <f t="shared" ref="AT40:AT50" si="5">SUM(R40:AS40)/P5</f>
        <v>#DIV/0!</v>
      </c>
      <c r="AU40" s="40"/>
      <c r="AV40" s="40"/>
      <c r="AW40" s="40"/>
      <c r="AX40" s="40"/>
      <c r="AY40" s="61">
        <f t="shared" si="1"/>
        <v>0</v>
      </c>
      <c r="AZ40" s="87"/>
      <c r="BA40" s="39"/>
      <c r="BB40" s="39"/>
      <c r="BC40" s="39"/>
      <c r="BD40" s="39"/>
      <c r="BE40" s="39"/>
      <c r="BF40" s="81" t="e">
        <f t="shared" ref="BF40:BF50" si="6">SUM(AZ40:BE40)/M6</f>
        <v>#DIV/0!</v>
      </c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54" t="e">
        <f t="shared" ref="BY40:BY50" si="7">SUM(BG40:BQ40)/P6</f>
        <v>#DIV/0!</v>
      </c>
      <c r="BZ40" s="40"/>
      <c r="CA40" s="40"/>
      <c r="CB40" s="40"/>
      <c r="CC40" s="88"/>
      <c r="CD40" s="61">
        <f t="shared" si="2"/>
        <v>0</v>
      </c>
      <c r="CE40" s="69"/>
      <c r="CF40" s="39"/>
      <c r="CG40" s="39"/>
      <c r="CH40" s="39"/>
      <c r="CI40" s="39"/>
      <c r="CJ40" s="39"/>
      <c r="CK40" s="81" t="e">
        <f t="shared" ref="CK40:CK50" si="8">SUM(CE40:CJ40)/M7</f>
        <v>#DIV/0!</v>
      </c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54" t="e">
        <f t="shared" ref="DG40:DG49" si="9">SUM(CL40:DF40)/P7</f>
        <v>#DIV/0!</v>
      </c>
      <c r="DH40" s="174"/>
      <c r="DI40" s="174"/>
      <c r="DJ40" s="174"/>
      <c r="DK40" s="175"/>
      <c r="DL40" s="57">
        <f t="shared" si="3"/>
        <v>0</v>
      </c>
    </row>
    <row r="41" spans="1:116" s="5" customFormat="1" ht="13" customHeight="1">
      <c r="A41" s="6"/>
      <c r="B41" s="74"/>
      <c r="C41" s="72" t="e">
        <f>(Q41*L4/100)+(AT41*O4/100)+(AU41*H4/100)+(AV41*G4/100)+(AW41*I4/100)+(AX41*J4/100)</f>
        <v>#DIV/0!</v>
      </c>
      <c r="D41" s="10"/>
      <c r="E41" s="53" t="e">
        <f>(BF41*L5/100)+(BY41*O5/100)+(BZ41*H5/100)+(CA41*G5/100)+(CB41*I5/100)+(CC41*J5/100)</f>
        <v>#DIV/0!</v>
      </c>
      <c r="F41" s="10"/>
      <c r="G41" s="53" t="e">
        <f>(CK41*L6/100)+(DG41*O6/100)+(DH41*H6/100)+(DI41*G6/100)+(DJ41*I6/100)+(DK41*J6/100)</f>
        <v>#DIV/0!</v>
      </c>
      <c r="H41" s="53" t="e">
        <f t="shared" si="0"/>
        <v>#DIV/0!</v>
      </c>
      <c r="I41" s="10"/>
      <c r="J41" s="10"/>
      <c r="K41" s="59"/>
      <c r="L41" s="37"/>
      <c r="M41" s="37"/>
      <c r="N41" s="37"/>
      <c r="O41" s="37"/>
      <c r="P41" s="37"/>
      <c r="Q41" s="81" t="e">
        <f t="shared" si="4"/>
        <v>#DIV/0!</v>
      </c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54" t="e">
        <f t="shared" si="5"/>
        <v>#DIV/0!</v>
      </c>
      <c r="AU41" s="38"/>
      <c r="AV41" s="38"/>
      <c r="AW41" s="38"/>
      <c r="AX41" s="38"/>
      <c r="AY41" s="61">
        <f t="shared" si="1"/>
        <v>0</v>
      </c>
      <c r="AZ41" s="82"/>
      <c r="BA41" s="37"/>
      <c r="BB41" s="37"/>
      <c r="BC41" s="37"/>
      <c r="BD41" s="37"/>
      <c r="BE41" s="37"/>
      <c r="BF41" s="81" t="e">
        <f t="shared" si="6"/>
        <v>#DIV/0!</v>
      </c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54" t="e">
        <f t="shared" si="7"/>
        <v>#DIV/0!</v>
      </c>
      <c r="BZ41" s="38"/>
      <c r="CA41" s="38"/>
      <c r="CB41" s="38"/>
      <c r="CC41" s="83"/>
      <c r="CD41" s="61">
        <f t="shared" si="2"/>
        <v>0</v>
      </c>
      <c r="CE41" s="67"/>
      <c r="CF41" s="37"/>
      <c r="CG41" s="37"/>
      <c r="CH41" s="37"/>
      <c r="CI41" s="37"/>
      <c r="CJ41" s="37"/>
      <c r="CK41" s="81" t="e">
        <f t="shared" si="8"/>
        <v>#DIV/0!</v>
      </c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54" t="e">
        <f t="shared" si="9"/>
        <v>#DIV/0!</v>
      </c>
      <c r="DH41" s="38"/>
      <c r="DI41" s="38"/>
      <c r="DJ41" s="38"/>
      <c r="DK41" s="68"/>
      <c r="DL41" s="57">
        <f t="shared" si="3"/>
        <v>0</v>
      </c>
    </row>
    <row r="42" spans="1:116" s="5" customFormat="1" ht="13" customHeight="1">
      <c r="A42" s="6"/>
      <c r="B42" s="74"/>
      <c r="C42" s="113" t="e">
        <f>(Q42*L4/100)+(AT42*O4/100)+(AU42*H4/100)+(AV42*G4/100)+(AW42*I4/100)+(AX42*J4/100)</f>
        <v>#DIV/0!</v>
      </c>
      <c r="D42" s="114"/>
      <c r="E42" s="115" t="e">
        <f>(BF42*L5/100)+(BY42*O5/100)+(BZ42*H5/100)+(CA42*G5/100)+(CB42*I5/100)+(CC42*J5/100)</f>
        <v>#DIV/0!</v>
      </c>
      <c r="F42" s="114"/>
      <c r="G42" s="115" t="e">
        <f>(CK42*L6/100)+(DG42*O6/100)+(DH42*H6/100)+(DI42*G6/100)+(DJ42*I6/100)+(DK42*J6/100)</f>
        <v>#DIV/0!</v>
      </c>
      <c r="H42" s="115" t="e">
        <f t="shared" si="0"/>
        <v>#DIV/0!</v>
      </c>
      <c r="I42" s="114"/>
      <c r="J42" s="114"/>
      <c r="K42" s="60"/>
      <c r="L42" s="39"/>
      <c r="M42" s="39"/>
      <c r="N42" s="39"/>
      <c r="O42" s="39"/>
      <c r="P42" s="39"/>
      <c r="Q42" s="81" t="e">
        <f t="shared" si="4"/>
        <v>#DIV/0!</v>
      </c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54" t="e">
        <f t="shared" si="5"/>
        <v>#DIV/0!</v>
      </c>
      <c r="AU42" s="40"/>
      <c r="AV42" s="40"/>
      <c r="AW42" s="40"/>
      <c r="AX42" s="40"/>
      <c r="AY42" s="61">
        <f t="shared" si="1"/>
        <v>0</v>
      </c>
      <c r="AZ42" s="87"/>
      <c r="BA42" s="39"/>
      <c r="BB42" s="39"/>
      <c r="BC42" s="39"/>
      <c r="BD42" s="39"/>
      <c r="BE42" s="39"/>
      <c r="BF42" s="81" t="e">
        <f t="shared" si="6"/>
        <v>#DIV/0!</v>
      </c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54" t="e">
        <f t="shared" si="7"/>
        <v>#DIV/0!</v>
      </c>
      <c r="BZ42" s="40"/>
      <c r="CA42" s="40"/>
      <c r="CB42" s="40"/>
      <c r="CC42" s="88"/>
      <c r="CD42" s="61">
        <f t="shared" si="2"/>
        <v>0</v>
      </c>
      <c r="CE42" s="69"/>
      <c r="CF42" s="39"/>
      <c r="CG42" s="39"/>
      <c r="CH42" s="39"/>
      <c r="CI42" s="39"/>
      <c r="CJ42" s="39"/>
      <c r="CK42" s="81" t="e">
        <f t="shared" si="8"/>
        <v>#DIV/0!</v>
      </c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54" t="e">
        <f t="shared" si="9"/>
        <v>#DIV/0!</v>
      </c>
      <c r="DH42" s="174"/>
      <c r="DI42" s="174"/>
      <c r="DJ42" s="174"/>
      <c r="DK42" s="175"/>
      <c r="DL42" s="57">
        <f t="shared" si="3"/>
        <v>0</v>
      </c>
    </row>
    <row r="43" spans="1:116" s="5" customFormat="1" ht="13" customHeight="1">
      <c r="A43" s="6"/>
      <c r="B43" s="74"/>
      <c r="C43" s="72" t="e">
        <f>(Q43*L4/100)+(AT43*O4/100)+(AU43*H4/100)+(AV43*G4/100)+(AW43*I4/100)+(AX43*J4/100)</f>
        <v>#DIV/0!</v>
      </c>
      <c r="D43" s="10"/>
      <c r="E43" s="53" t="e">
        <f>(BF43*L5/100)+(BY43*O5/100)+(BZ43*H5/100)+(CA43*G5/100)+(CB43*I5/100)+(CC43*J5/100)</f>
        <v>#DIV/0!</v>
      </c>
      <c r="F43" s="10"/>
      <c r="G43" s="53" t="e">
        <f>(CK43*L6/100)+(DG43*O6/100)+(DH43*H6/100)+(DI43*G6/100)+(DJ43*I6/100)+(DK43*J6/100)</f>
        <v>#DIV/0!</v>
      </c>
      <c r="H43" s="53" t="e">
        <f t="shared" si="0"/>
        <v>#DIV/0!</v>
      </c>
      <c r="I43" s="10"/>
      <c r="J43" s="10"/>
      <c r="K43" s="59"/>
      <c r="L43" s="37"/>
      <c r="M43" s="37"/>
      <c r="N43" s="37"/>
      <c r="O43" s="37"/>
      <c r="P43" s="37"/>
      <c r="Q43" s="81" t="e">
        <f t="shared" si="4"/>
        <v>#DIV/0!</v>
      </c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54" t="e">
        <f t="shared" si="5"/>
        <v>#DIV/0!</v>
      </c>
      <c r="AU43" s="38"/>
      <c r="AV43" s="38"/>
      <c r="AW43" s="38"/>
      <c r="AX43" s="38"/>
      <c r="AY43" s="61">
        <f t="shared" si="1"/>
        <v>0</v>
      </c>
      <c r="AZ43" s="82"/>
      <c r="BA43" s="37"/>
      <c r="BB43" s="37"/>
      <c r="BC43" s="37"/>
      <c r="BD43" s="37"/>
      <c r="BE43" s="37"/>
      <c r="BF43" s="81" t="e">
        <f t="shared" si="6"/>
        <v>#DIV/0!</v>
      </c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54" t="e">
        <f t="shared" si="7"/>
        <v>#DIV/0!</v>
      </c>
      <c r="BZ43" s="38"/>
      <c r="CA43" s="38"/>
      <c r="CB43" s="38"/>
      <c r="CC43" s="83"/>
      <c r="CD43" s="61">
        <f t="shared" si="2"/>
        <v>0</v>
      </c>
      <c r="CE43" s="67"/>
      <c r="CF43" s="37"/>
      <c r="CG43" s="37"/>
      <c r="CH43" s="37"/>
      <c r="CI43" s="37"/>
      <c r="CJ43" s="37"/>
      <c r="CK43" s="81" t="e">
        <f t="shared" si="8"/>
        <v>#DIV/0!</v>
      </c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54" t="e">
        <f t="shared" si="9"/>
        <v>#DIV/0!</v>
      </c>
      <c r="DH43" s="38"/>
      <c r="DI43" s="38"/>
      <c r="DJ43" s="38"/>
      <c r="DK43" s="68"/>
      <c r="DL43" s="57">
        <f t="shared" si="3"/>
        <v>0</v>
      </c>
    </row>
    <row r="44" spans="1:116" s="5" customFormat="1" ht="13" customHeight="1">
      <c r="A44" s="6"/>
      <c r="B44" s="74"/>
      <c r="C44" s="113" t="e">
        <f>(Q44*L4/100)+(AT44*O4/100)+(AU44*H4/100)+(AV44*G4/100)+(AW44*I4/100)+(AX44*J4/100)</f>
        <v>#DIV/0!</v>
      </c>
      <c r="D44" s="114"/>
      <c r="E44" s="115" t="e">
        <f>(BF44*L5/100)+(BY44*O5/100)+(BZ44*H5/100)+(CA44*G5/100)+(CB44*I5/100)+(CC44*J5/100)</f>
        <v>#DIV/0!</v>
      </c>
      <c r="F44" s="114"/>
      <c r="G44" s="115" t="e">
        <f>(CK44*L6/100)+(DG44*O6/100)+(DH44*H6/100)+(DI44*G6/100)+(DJ44*I6/100)+(DK44*J6/100)</f>
        <v>#DIV/0!</v>
      </c>
      <c r="H44" s="115" t="e">
        <f t="shared" si="0"/>
        <v>#DIV/0!</v>
      </c>
      <c r="I44" s="114"/>
      <c r="J44" s="114"/>
      <c r="K44" s="60"/>
      <c r="L44" s="39"/>
      <c r="M44" s="39"/>
      <c r="N44" s="39"/>
      <c r="O44" s="39"/>
      <c r="P44" s="39"/>
      <c r="Q44" s="81" t="e">
        <f t="shared" si="4"/>
        <v>#DIV/0!</v>
      </c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54" t="e">
        <f t="shared" si="5"/>
        <v>#DIV/0!</v>
      </c>
      <c r="AU44" s="40"/>
      <c r="AV44" s="40"/>
      <c r="AW44" s="40"/>
      <c r="AX44" s="40"/>
      <c r="AY44" s="61">
        <f t="shared" si="1"/>
        <v>0</v>
      </c>
      <c r="AZ44" s="87"/>
      <c r="BA44" s="39"/>
      <c r="BB44" s="39"/>
      <c r="BC44" s="39"/>
      <c r="BD44" s="39"/>
      <c r="BE44" s="39"/>
      <c r="BF44" s="81" t="e">
        <f t="shared" si="6"/>
        <v>#DIV/0!</v>
      </c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54" t="e">
        <f t="shared" si="7"/>
        <v>#DIV/0!</v>
      </c>
      <c r="BZ44" s="40"/>
      <c r="CA44" s="40"/>
      <c r="CB44" s="40"/>
      <c r="CC44" s="88"/>
      <c r="CD44" s="61">
        <f t="shared" si="2"/>
        <v>0</v>
      </c>
      <c r="CE44" s="69"/>
      <c r="CF44" s="39"/>
      <c r="CG44" s="39"/>
      <c r="CH44" s="39"/>
      <c r="CI44" s="39"/>
      <c r="CJ44" s="39"/>
      <c r="CK44" s="81" t="e">
        <f t="shared" si="8"/>
        <v>#DIV/0!</v>
      </c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54" t="e">
        <f t="shared" si="9"/>
        <v>#DIV/0!</v>
      </c>
      <c r="DH44" s="174"/>
      <c r="DI44" s="174"/>
      <c r="DJ44" s="174"/>
      <c r="DK44" s="175"/>
      <c r="DL44" s="57">
        <f t="shared" si="3"/>
        <v>0</v>
      </c>
    </row>
    <row r="45" spans="1:116" s="5" customFormat="1" ht="13" customHeight="1">
      <c r="A45" s="6"/>
      <c r="B45" s="74"/>
      <c r="C45" s="72" t="e">
        <f>(Q45*L4/100)+(AT45*O4/100)+(AU45*H4/100)+(AV45*G4/100)+(AW45*I4/100)+(AX45*J4/100)</f>
        <v>#DIV/0!</v>
      </c>
      <c r="D45" s="10"/>
      <c r="E45" s="53" t="e">
        <f>(BF45*L5/100)+(BY45*O5/100)+(BZ45*H5/100)+(CA45*G5/100)+(CB45*I5/100)+(CC45*J5/100)</f>
        <v>#DIV/0!</v>
      </c>
      <c r="F45" s="10"/>
      <c r="G45" s="53" t="e">
        <f>(CK45*L6/100)+(DG45*O6/100)+(DH45*H6/100)+(DI45*G6/100)+(DJ45*I6/100)+(DK45*J6/100)</f>
        <v>#DIV/0!</v>
      </c>
      <c r="H45" s="53" t="e">
        <f t="shared" si="0"/>
        <v>#DIV/0!</v>
      </c>
      <c r="I45" s="10"/>
      <c r="J45" s="10"/>
      <c r="K45" s="59"/>
      <c r="L45" s="37"/>
      <c r="M45" s="37"/>
      <c r="N45" s="37"/>
      <c r="O45" s="37"/>
      <c r="P45" s="37"/>
      <c r="Q45" s="81" t="e">
        <f t="shared" si="4"/>
        <v>#DIV/0!</v>
      </c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54" t="e">
        <f t="shared" si="5"/>
        <v>#DIV/0!</v>
      </c>
      <c r="AU45" s="38"/>
      <c r="AV45" s="38"/>
      <c r="AW45" s="38"/>
      <c r="AX45" s="38"/>
      <c r="AY45" s="61">
        <f t="shared" si="1"/>
        <v>0</v>
      </c>
      <c r="AZ45" s="82"/>
      <c r="BA45" s="37"/>
      <c r="BB45" s="37"/>
      <c r="BC45" s="37"/>
      <c r="BD45" s="37"/>
      <c r="BE45" s="37"/>
      <c r="BF45" s="81" t="e">
        <f t="shared" si="6"/>
        <v>#DIV/0!</v>
      </c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54" t="e">
        <f t="shared" si="7"/>
        <v>#DIV/0!</v>
      </c>
      <c r="BZ45" s="38"/>
      <c r="CA45" s="38"/>
      <c r="CB45" s="38"/>
      <c r="CC45" s="83"/>
      <c r="CD45" s="61">
        <f t="shared" si="2"/>
        <v>0</v>
      </c>
      <c r="CE45" s="67"/>
      <c r="CF45" s="37"/>
      <c r="CG45" s="37"/>
      <c r="CH45" s="37"/>
      <c r="CI45" s="37"/>
      <c r="CJ45" s="37"/>
      <c r="CK45" s="81" t="e">
        <f t="shared" si="8"/>
        <v>#DIV/0!</v>
      </c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54" t="e">
        <f t="shared" si="9"/>
        <v>#DIV/0!</v>
      </c>
      <c r="DH45" s="38"/>
      <c r="DI45" s="38"/>
      <c r="DJ45" s="38"/>
      <c r="DK45" s="68"/>
      <c r="DL45" s="57">
        <f t="shared" si="3"/>
        <v>0</v>
      </c>
    </row>
    <row r="46" spans="1:116" s="5" customFormat="1" ht="13" customHeight="1">
      <c r="A46" s="6"/>
      <c r="B46" s="74"/>
      <c r="C46" s="113" t="e">
        <f>(Q46*L4/100)+(AT46*O4/100)+(AU46*H4/100)+(AV46*G4/100)+(AW46*I4/100)+(AX46*J4/100)</f>
        <v>#DIV/0!</v>
      </c>
      <c r="D46" s="114"/>
      <c r="E46" s="115" t="e">
        <f>(BF46*L5/100)+(BY46*O5/100)+(BZ46*H5/100)+(CA46*G5/100)+(CB46*I5/100)+(CC46*J5/100)</f>
        <v>#DIV/0!</v>
      </c>
      <c r="F46" s="114"/>
      <c r="G46" s="115" t="e">
        <f>(CK46*L6/100)+(DG46*O6/100)+(DH46*H6/100)+(DI46*G6/100)+(DJ46*I6/100)+(DK46*J6/100)</f>
        <v>#DIV/0!</v>
      </c>
      <c r="H46" s="115" t="e">
        <f t="shared" si="0"/>
        <v>#DIV/0!</v>
      </c>
      <c r="I46" s="114"/>
      <c r="J46" s="114"/>
      <c r="K46" s="60"/>
      <c r="L46" s="39"/>
      <c r="M46" s="39"/>
      <c r="N46" s="39"/>
      <c r="O46" s="39"/>
      <c r="P46" s="39"/>
      <c r="Q46" s="81" t="e">
        <f t="shared" si="4"/>
        <v>#DIV/0!</v>
      </c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54" t="e">
        <f t="shared" si="5"/>
        <v>#DIV/0!</v>
      </c>
      <c r="AU46" s="40"/>
      <c r="AV46" s="40"/>
      <c r="AW46" s="40"/>
      <c r="AX46" s="40"/>
      <c r="AY46" s="61">
        <f t="shared" si="1"/>
        <v>0</v>
      </c>
      <c r="AZ46" s="87"/>
      <c r="BA46" s="39"/>
      <c r="BB46" s="39"/>
      <c r="BC46" s="39"/>
      <c r="BD46" s="39"/>
      <c r="BE46" s="39"/>
      <c r="BF46" s="81" t="e">
        <f t="shared" si="6"/>
        <v>#DIV/0!</v>
      </c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54" t="e">
        <f t="shared" si="7"/>
        <v>#DIV/0!</v>
      </c>
      <c r="BZ46" s="40"/>
      <c r="CA46" s="40"/>
      <c r="CB46" s="40"/>
      <c r="CC46" s="88"/>
      <c r="CD46" s="61">
        <f t="shared" si="2"/>
        <v>0</v>
      </c>
      <c r="CE46" s="69"/>
      <c r="CF46" s="39"/>
      <c r="CG46" s="39"/>
      <c r="CH46" s="39"/>
      <c r="CI46" s="39"/>
      <c r="CJ46" s="39"/>
      <c r="CK46" s="81" t="e">
        <f t="shared" si="8"/>
        <v>#DIV/0!</v>
      </c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54" t="e">
        <f t="shared" si="9"/>
        <v>#DIV/0!</v>
      </c>
      <c r="DH46" s="174"/>
      <c r="DI46" s="174"/>
      <c r="DJ46" s="174"/>
      <c r="DK46" s="175"/>
      <c r="DL46" s="57">
        <f t="shared" si="3"/>
        <v>0</v>
      </c>
    </row>
    <row r="47" spans="1:116" s="5" customFormat="1" ht="13" customHeight="1">
      <c r="A47" s="6"/>
      <c r="B47" s="74"/>
      <c r="C47" s="72" t="e">
        <f>(Q47*L4/100)+(AT47*O4/100)+(AU47*H4/100)+(AV47*G4/100)+(AW47*I4/100)+(AX47*J4/100)</f>
        <v>#DIV/0!</v>
      </c>
      <c r="D47" s="10"/>
      <c r="E47" s="53" t="e">
        <f>(BF47*L5/100)+(BY47*O5/100)+(BZ47*H5/100)+(CA47*G5/100)+(CB47*I5/100)+(CC47*J5/100)</f>
        <v>#DIV/0!</v>
      </c>
      <c r="F47" s="10"/>
      <c r="G47" s="53" t="e">
        <f>(CK47*L6/100)+(DG47*O6/100)+(DH47*H6/100)+(DI47*G6/100)+(DJ47*I6/100)+(DK47*J6/100)</f>
        <v>#DIV/0!</v>
      </c>
      <c r="H47" s="53" t="e">
        <f t="shared" si="0"/>
        <v>#DIV/0!</v>
      </c>
      <c r="I47" s="10"/>
      <c r="J47" s="10"/>
      <c r="K47" s="59"/>
      <c r="L47" s="37"/>
      <c r="M47" s="37"/>
      <c r="N47" s="37"/>
      <c r="O47" s="37"/>
      <c r="P47" s="37"/>
      <c r="Q47" s="81" t="e">
        <f t="shared" si="4"/>
        <v>#DIV/0!</v>
      </c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54" t="e">
        <f t="shared" si="5"/>
        <v>#DIV/0!</v>
      </c>
      <c r="AU47" s="38"/>
      <c r="AV47" s="38"/>
      <c r="AW47" s="38"/>
      <c r="AX47" s="38"/>
      <c r="AY47" s="61">
        <f t="shared" si="1"/>
        <v>0</v>
      </c>
      <c r="AZ47" s="82"/>
      <c r="BA47" s="37"/>
      <c r="BB47" s="37"/>
      <c r="BC47" s="37"/>
      <c r="BD47" s="37"/>
      <c r="BE47" s="37"/>
      <c r="BF47" s="81" t="e">
        <f t="shared" si="6"/>
        <v>#DIV/0!</v>
      </c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54" t="e">
        <f t="shared" si="7"/>
        <v>#DIV/0!</v>
      </c>
      <c r="BZ47" s="38"/>
      <c r="CA47" s="38"/>
      <c r="CB47" s="38"/>
      <c r="CC47" s="83"/>
      <c r="CD47" s="61">
        <f t="shared" si="2"/>
        <v>0</v>
      </c>
      <c r="CE47" s="67"/>
      <c r="CF47" s="37"/>
      <c r="CG47" s="37"/>
      <c r="CH47" s="37"/>
      <c r="CI47" s="37"/>
      <c r="CJ47" s="37"/>
      <c r="CK47" s="81" t="e">
        <f t="shared" si="8"/>
        <v>#DIV/0!</v>
      </c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54" t="e">
        <f t="shared" si="9"/>
        <v>#DIV/0!</v>
      </c>
      <c r="DH47" s="38"/>
      <c r="DI47" s="38"/>
      <c r="DJ47" s="38"/>
      <c r="DK47" s="68"/>
      <c r="DL47" s="57">
        <f t="shared" si="3"/>
        <v>0</v>
      </c>
    </row>
    <row r="48" spans="1:116" s="5" customFormat="1" ht="13" customHeight="1">
      <c r="A48" s="6"/>
      <c r="B48" s="74"/>
      <c r="C48" s="113" t="e">
        <f>(Q48*L4/100)+(AT48*O4/100)+(AU48*H4/100)+(AV48*G4/100)+(AW48*I4/100)+(AX48*J4/100)</f>
        <v>#DIV/0!</v>
      </c>
      <c r="D48" s="114"/>
      <c r="E48" s="115" t="e">
        <f>(BF48*L5/100)+(BY48*O5/100)+(BZ48*H5/100)+(CA48*G5/100)+(CB48*I5/100)+(CC48*J5/100)</f>
        <v>#DIV/0!</v>
      </c>
      <c r="F48" s="114"/>
      <c r="G48" s="115" t="e">
        <f>(CK48*L6/100)+(DG48*O6/100)+(DH48*H6/100)+(DI48*G6/100)+(DJ48*I6/100)+(DK48*J6/100)</f>
        <v>#DIV/0!</v>
      </c>
      <c r="H48" s="115" t="e">
        <f t="shared" si="0"/>
        <v>#DIV/0!</v>
      </c>
      <c r="I48" s="114"/>
      <c r="J48" s="114"/>
      <c r="K48" s="60"/>
      <c r="L48" s="39"/>
      <c r="M48" s="39"/>
      <c r="N48" s="39"/>
      <c r="O48" s="39"/>
      <c r="P48" s="39"/>
      <c r="Q48" s="81" t="e">
        <f t="shared" si="4"/>
        <v>#DIV/0!</v>
      </c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54" t="e">
        <f t="shared" si="5"/>
        <v>#DIV/0!</v>
      </c>
      <c r="AU48" s="40"/>
      <c r="AV48" s="40"/>
      <c r="AW48" s="40"/>
      <c r="AX48" s="40"/>
      <c r="AY48" s="61">
        <f t="shared" si="1"/>
        <v>0</v>
      </c>
      <c r="AZ48" s="87"/>
      <c r="BA48" s="39"/>
      <c r="BB48" s="39"/>
      <c r="BC48" s="39"/>
      <c r="BD48" s="39"/>
      <c r="BE48" s="39"/>
      <c r="BF48" s="81" t="e">
        <f t="shared" si="6"/>
        <v>#DIV/0!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54" t="e">
        <f t="shared" si="7"/>
        <v>#DIV/0!</v>
      </c>
      <c r="BZ48" s="40"/>
      <c r="CA48" s="40"/>
      <c r="CB48" s="40"/>
      <c r="CC48" s="88"/>
      <c r="CD48" s="61">
        <f t="shared" si="2"/>
        <v>0</v>
      </c>
      <c r="CE48" s="69"/>
      <c r="CF48" s="39"/>
      <c r="CG48" s="39"/>
      <c r="CH48" s="39"/>
      <c r="CI48" s="39"/>
      <c r="CJ48" s="39"/>
      <c r="CK48" s="81" t="e">
        <f t="shared" si="8"/>
        <v>#DIV/0!</v>
      </c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54" t="e">
        <f t="shared" si="9"/>
        <v>#DIV/0!</v>
      </c>
      <c r="DH48" s="174"/>
      <c r="DI48" s="174"/>
      <c r="DJ48" s="174"/>
      <c r="DK48" s="175"/>
      <c r="DL48" s="57">
        <f t="shared" si="3"/>
        <v>0</v>
      </c>
    </row>
    <row r="49" spans="1:116" s="5" customFormat="1" ht="13" customHeight="1">
      <c r="A49" s="6"/>
      <c r="B49" s="74"/>
      <c r="C49" s="72" t="e">
        <f>(Q49*L4/100)+(AT49*O4/100)+(AU49*H4/100)+(AV49*G4/100)+(AW49*I4/100)+(AX49*J4/100)</f>
        <v>#DIV/0!</v>
      </c>
      <c r="D49" s="10"/>
      <c r="E49" s="53" t="e">
        <f>(BF49*L5/100)+(BY49*O5/100)+(BZ49*H5/100)+(CA49*G5/100)+(CB49*I5/100)+(CC49*J5/100)</f>
        <v>#DIV/0!</v>
      </c>
      <c r="F49" s="10"/>
      <c r="G49" s="53" t="e">
        <f>(CK49*L6/100)+(DG49*O6/100)+(DH49*H6/100)+(DI49*G6/100)+(DJ49*I6/100)+(DK49*J6/100)</f>
        <v>#DIV/0!</v>
      </c>
      <c r="H49" s="53" t="e">
        <f t="shared" si="0"/>
        <v>#DIV/0!</v>
      </c>
      <c r="I49" s="10"/>
      <c r="J49" s="10"/>
      <c r="K49" s="59"/>
      <c r="L49" s="37"/>
      <c r="M49" s="37"/>
      <c r="N49" s="37"/>
      <c r="O49" s="37"/>
      <c r="P49" s="37"/>
      <c r="Q49" s="81" t="e">
        <f t="shared" si="4"/>
        <v>#DIV/0!</v>
      </c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54" t="e">
        <f t="shared" si="5"/>
        <v>#DIV/0!</v>
      </c>
      <c r="AU49" s="38"/>
      <c r="AV49" s="38"/>
      <c r="AW49" s="38"/>
      <c r="AX49" s="38"/>
      <c r="AY49" s="61">
        <f t="shared" si="1"/>
        <v>0</v>
      </c>
      <c r="AZ49" s="82"/>
      <c r="BA49" s="37"/>
      <c r="BB49" s="37"/>
      <c r="BC49" s="37"/>
      <c r="BD49" s="37"/>
      <c r="BE49" s="37"/>
      <c r="BF49" s="81" t="e">
        <f t="shared" si="6"/>
        <v>#DIV/0!</v>
      </c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54" t="e">
        <f t="shared" si="7"/>
        <v>#DIV/0!</v>
      </c>
      <c r="BZ49" s="38"/>
      <c r="CA49" s="38"/>
      <c r="CB49" s="38"/>
      <c r="CC49" s="83"/>
      <c r="CD49" s="61">
        <f t="shared" si="2"/>
        <v>0</v>
      </c>
      <c r="CE49" s="67"/>
      <c r="CF49" s="37"/>
      <c r="CG49" s="37"/>
      <c r="CH49" s="37"/>
      <c r="CI49" s="37"/>
      <c r="CJ49" s="37"/>
      <c r="CK49" s="81" t="e">
        <f t="shared" si="8"/>
        <v>#DIV/0!</v>
      </c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54" t="e">
        <f t="shared" si="9"/>
        <v>#DIV/0!</v>
      </c>
      <c r="DH49" s="38"/>
      <c r="DI49" s="38"/>
      <c r="DJ49" s="38"/>
      <c r="DK49" s="68"/>
      <c r="DL49" s="57">
        <f t="shared" si="3"/>
        <v>0</v>
      </c>
    </row>
    <row r="50" spans="1:116" s="5" customFormat="1" ht="13" customHeight="1">
      <c r="A50" s="6"/>
      <c r="B50" s="74"/>
      <c r="C50" s="113" t="e">
        <f>(Q50*L4/100)+(AT50*O4/100)+(AU50*H4/100)+(AV50*G4/100)+(AW50*I4/100)+(AX50*J4/100)</f>
        <v>#DIV/0!</v>
      </c>
      <c r="D50" s="114"/>
      <c r="E50" s="115" t="e">
        <f>(BF50*L5/100)+(BY50*O5/100)+(BZ50*H5/100)+(CA50*G5/100)+(CB50*I5/100)+(CC50*J5/100)</f>
        <v>#DIV/0!</v>
      </c>
      <c r="F50" s="114"/>
      <c r="G50" s="115" t="e">
        <f>(CK50*L6/100)+(DG50*O6/100)+(DH50*H6/100)+(DI50*G6/100)+(DJ50*I6/100)+(DK50*J6/100)</f>
        <v>#DIV/0!</v>
      </c>
      <c r="H50" s="115" t="e">
        <f t="shared" si="0"/>
        <v>#DIV/0!</v>
      </c>
      <c r="I50" s="114"/>
      <c r="J50" s="114"/>
      <c r="K50" s="60"/>
      <c r="L50" s="39"/>
      <c r="M50" s="39"/>
      <c r="N50" s="39"/>
      <c r="O50" s="39"/>
      <c r="P50" s="39"/>
      <c r="Q50" s="81" t="e">
        <f t="shared" si="4"/>
        <v>#DIV/0!</v>
      </c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54" t="e">
        <f t="shared" si="5"/>
        <v>#DIV/0!</v>
      </c>
      <c r="AU50" s="40"/>
      <c r="AV50" s="40"/>
      <c r="AW50" s="40"/>
      <c r="AX50" s="40"/>
      <c r="AY50" s="61">
        <f t="shared" si="1"/>
        <v>0</v>
      </c>
      <c r="AZ50" s="87"/>
      <c r="BA50" s="39"/>
      <c r="BB50" s="39"/>
      <c r="BC50" s="39"/>
      <c r="BD50" s="39"/>
      <c r="BE50" s="39"/>
      <c r="BF50" s="81" t="e">
        <f t="shared" si="6"/>
        <v>#DIV/0!</v>
      </c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54" t="e">
        <f t="shared" si="7"/>
        <v>#DIV/0!</v>
      </c>
      <c r="BZ50" s="40"/>
      <c r="CA50" s="40"/>
      <c r="CB50" s="40"/>
      <c r="CC50" s="88"/>
      <c r="CD50" s="61">
        <f t="shared" si="2"/>
        <v>0</v>
      </c>
      <c r="CE50" s="69"/>
      <c r="CF50" s="39"/>
      <c r="CG50" s="39"/>
      <c r="CH50" s="39"/>
      <c r="CI50" s="39"/>
      <c r="CJ50" s="39"/>
      <c r="CK50" s="81" t="e">
        <f t="shared" si="8"/>
        <v>#DIV/0!</v>
      </c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54" t="e">
        <f>SUM(CL50:DF50)/P6</f>
        <v>#DIV/0!</v>
      </c>
      <c r="DH50" s="174"/>
      <c r="DI50" s="174"/>
      <c r="DJ50" s="174"/>
      <c r="DK50" s="175"/>
      <c r="DL50" s="57">
        <f t="shared" si="3"/>
        <v>0</v>
      </c>
    </row>
    <row r="51" spans="1:116" s="5" customFormat="1" ht="4.5" customHeight="1">
      <c r="A51" s="6"/>
      <c r="B51" s="12"/>
      <c r="C51" s="12"/>
      <c r="D51" s="12"/>
      <c r="E51" s="12"/>
      <c r="F51" s="12"/>
      <c r="G51" s="12"/>
      <c r="H51" s="12"/>
      <c r="I51" s="12"/>
      <c r="J51" s="1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</row>
    <row r="53" spans="1:116">
      <c r="B53" s="89" t="s">
        <v>77</v>
      </c>
    </row>
    <row r="54" spans="1:116" ht="25">
      <c r="B54" s="50">
        <f>COUNT(C11:C50)</f>
        <v>0</v>
      </c>
      <c r="E54" s="139" t="s">
        <v>24</v>
      </c>
      <c r="F54" s="139" t="s">
        <v>25</v>
      </c>
      <c r="G54" s="139" t="s">
        <v>26</v>
      </c>
      <c r="H54" s="139" t="s">
        <v>89</v>
      </c>
      <c r="I54" s="116" t="s">
        <v>90</v>
      </c>
      <c r="J54" s="45"/>
      <c r="K54" s="117" t="s">
        <v>136</v>
      </c>
      <c r="L54" s="118"/>
      <c r="M54" s="45"/>
      <c r="N54" s="127" t="s">
        <v>98</v>
      </c>
      <c r="O54" s="128"/>
    </row>
    <row r="55" spans="1:116">
      <c r="E55" s="140"/>
      <c r="F55" s="140"/>
      <c r="G55" s="140"/>
      <c r="H55" s="140"/>
      <c r="I55" s="116"/>
      <c r="J55" s="45"/>
      <c r="K55" s="90" t="s">
        <v>83</v>
      </c>
      <c r="L55" s="91" t="s">
        <v>78</v>
      </c>
      <c r="M55" s="45"/>
      <c r="N55" s="90" t="s">
        <v>83</v>
      </c>
      <c r="O55" s="91" t="s">
        <v>78</v>
      </c>
    </row>
    <row r="56" spans="1:116">
      <c r="C56" s="141" t="s">
        <v>86</v>
      </c>
      <c r="D56" s="142"/>
      <c r="E56" s="29">
        <f>COUNTIF(D11:D50, "&lt;5")</f>
        <v>0</v>
      </c>
      <c r="F56" s="29">
        <f>COUNTIF(D11:D50, "5")</f>
        <v>0</v>
      </c>
      <c r="G56" s="29">
        <f>COUNTIF(D11:D50, "6")</f>
        <v>0</v>
      </c>
      <c r="H56" s="29">
        <f>SUM(COUNTIF(D11:D50, "7")+COUNTIF(D11:D50, "8"))</f>
        <v>0</v>
      </c>
      <c r="I56" s="29">
        <f>SUM(COUNTIF(D11:D50, "9")+COUNTIF(D11:D50, "10"))</f>
        <v>0</v>
      </c>
      <c r="J56" s="34"/>
      <c r="K56" s="52">
        <f>SUM(F56:I56)</f>
        <v>0</v>
      </c>
      <c r="L56" s="51" t="e">
        <f>(K56*100)/B54</f>
        <v>#DIV/0!</v>
      </c>
      <c r="M56" s="34"/>
      <c r="N56" s="52">
        <f>E56</f>
        <v>0</v>
      </c>
      <c r="O56" s="51" t="e">
        <f>(N56*100)/B54</f>
        <v>#DIV/0!</v>
      </c>
    </row>
    <row r="57" spans="1:116">
      <c r="C57" s="143" t="s">
        <v>28</v>
      </c>
      <c r="D57" s="144"/>
      <c r="E57" s="29">
        <f>COUNTIF(F11:F50, "&lt;5")</f>
        <v>0</v>
      </c>
      <c r="F57" s="29">
        <f>COUNTIF(F11:F50, "5")</f>
        <v>0</v>
      </c>
      <c r="G57" s="29">
        <f>COUNTIF(F11:F50, "6")</f>
        <v>0</v>
      </c>
      <c r="H57" s="29">
        <f>SUM(COUNTIF(F11:F50, "7")+COUNTIF(F11:F50, "8"))</f>
        <v>0</v>
      </c>
      <c r="I57" s="29">
        <f>SUM(COUNTIF(F11:F50, "9")+COUNTIF(F11:F50, "10"))</f>
        <v>0</v>
      </c>
      <c r="J57" s="46"/>
      <c r="K57" s="52">
        <f>SUM(F57:I57)</f>
        <v>0</v>
      </c>
      <c r="L57" s="51" t="e">
        <f>(K57*100)/B54</f>
        <v>#DIV/0!</v>
      </c>
      <c r="M57" s="47"/>
      <c r="N57" s="49">
        <f>E57</f>
        <v>0</v>
      </c>
      <c r="O57" s="51" t="e">
        <f>(N57*100)/B54</f>
        <v>#DIV/0!</v>
      </c>
    </row>
    <row r="58" spans="1:116">
      <c r="C58" s="137" t="s">
        <v>29</v>
      </c>
      <c r="D58" s="138"/>
      <c r="E58" s="29">
        <f>COUNTIF(G11:G50, "&lt;5")</f>
        <v>0</v>
      </c>
      <c r="F58" s="29">
        <f>COUNTIF(G11:G50, "5")</f>
        <v>0</v>
      </c>
      <c r="G58" s="29">
        <f>COUNTIF(G11:G50, "6")</f>
        <v>0</v>
      </c>
      <c r="H58" s="29">
        <f>SUM(COUNTIF(G11:G50, "7")+COUNTIF(G11:G50, "8"))</f>
        <v>0</v>
      </c>
      <c r="I58" s="29">
        <f>SUM(COUNTIF(G11:G50, "9")+COUNTIF(G11:G50, "10"))</f>
        <v>0</v>
      </c>
      <c r="J58" s="48"/>
      <c r="K58" s="52">
        <f>SUM(F58:I58)</f>
        <v>0</v>
      </c>
      <c r="L58" s="51" t="e">
        <f>(K58*100)/B54</f>
        <v>#DIV/0!</v>
      </c>
      <c r="M58" s="48"/>
      <c r="N58" s="49">
        <f>E58</f>
        <v>0</v>
      </c>
      <c r="O58" s="51" t="e">
        <f>(N58*100)/B54</f>
        <v>#DIV/0!</v>
      </c>
    </row>
    <row r="59" spans="1:116">
      <c r="C59" s="137" t="s">
        <v>108</v>
      </c>
      <c r="D59" s="138"/>
      <c r="E59" s="29">
        <f>COUNTIF(I11:I50, "&lt;5")</f>
        <v>0</v>
      </c>
      <c r="F59" s="29">
        <f>COUNTIF(I11:I50, "5")</f>
        <v>0</v>
      </c>
      <c r="G59" s="29">
        <f>COUNTIF(I11:I50, "6")</f>
        <v>0</v>
      </c>
      <c r="H59" s="29">
        <f>SUM(COUNTIF(I11:I50, "7")+COUNTIF(I11:I50, "8"))</f>
        <v>0</v>
      </c>
      <c r="I59" s="29">
        <f>SUM(COUNTIF(I11:I50, "9")+COUNTIF(I11:I50, "10"))</f>
        <v>0</v>
      </c>
      <c r="J59" s="48"/>
      <c r="K59" s="52">
        <f>SUM(F59:I59)</f>
        <v>0</v>
      </c>
      <c r="L59" s="51" t="e">
        <f>(K59*100)/B54</f>
        <v>#DIV/0!</v>
      </c>
      <c r="N59" s="49">
        <f>E59</f>
        <v>0</v>
      </c>
      <c r="O59" s="51" t="e">
        <f>(N59*100)/B54</f>
        <v>#DIV/0!</v>
      </c>
    </row>
    <row r="60" spans="1:116">
      <c r="C60" s="137" t="s">
        <v>91</v>
      </c>
      <c r="D60" s="138"/>
      <c r="E60" s="29">
        <f>COUNTIF(J11:J50, "&lt;5")</f>
        <v>0</v>
      </c>
      <c r="F60" s="29">
        <f>COUNTIF(J11:J50, "5")</f>
        <v>0</v>
      </c>
      <c r="G60" s="29">
        <f>COUNTIF(J11:J50, "6")</f>
        <v>0</v>
      </c>
      <c r="H60" s="29">
        <f>SUM(COUNTIF(J11:J50, "7")+COUNTIF(J11:J50, "8"))</f>
        <v>0</v>
      </c>
      <c r="I60" s="29">
        <f>SUM(COUNTIF(J11:J50, "9")+COUNTIF(J11:J50, "10"))</f>
        <v>0</v>
      </c>
      <c r="J60" s="48"/>
      <c r="K60" s="52">
        <f>SUM(F60:I60)</f>
        <v>0</v>
      </c>
      <c r="L60" s="51" t="e">
        <f>(K60*100)/B54</f>
        <v>#DIV/0!</v>
      </c>
      <c r="N60" s="49">
        <f>E60</f>
        <v>0</v>
      </c>
      <c r="O60" s="51" t="e">
        <f>(N60*100)/B54</f>
        <v>#DIV/0!</v>
      </c>
    </row>
  </sheetData>
  <mergeCells count="48">
    <mergeCell ref="N54:O54"/>
    <mergeCell ref="C56:D56"/>
    <mergeCell ref="C57:D57"/>
    <mergeCell ref="C58:D58"/>
    <mergeCell ref="C59:D59"/>
    <mergeCell ref="I54:I55"/>
    <mergeCell ref="K54:L54"/>
    <mergeCell ref="C60:D60"/>
    <mergeCell ref="E54:E55"/>
    <mergeCell ref="F54:F55"/>
    <mergeCell ref="G54:G55"/>
    <mergeCell ref="H54:H55"/>
    <mergeCell ref="DK9:DK10"/>
    <mergeCell ref="BZ9:BZ10"/>
    <mergeCell ref="CA9:CA10"/>
    <mergeCell ref="CB9:CB10"/>
    <mergeCell ref="CC9:CC10"/>
    <mergeCell ref="CE9:CJ9"/>
    <mergeCell ref="CK9:CK10"/>
    <mergeCell ref="CL9:DF9"/>
    <mergeCell ref="DG9:DG10"/>
    <mergeCell ref="DH9:DH10"/>
    <mergeCell ref="DI9:DI10"/>
    <mergeCell ref="DJ9:DJ10"/>
    <mergeCell ref="E4:F4"/>
    <mergeCell ref="E5:F5"/>
    <mergeCell ref="E6:F6"/>
    <mergeCell ref="AZ6:CC7"/>
    <mergeCell ref="BY9:BY10"/>
    <mergeCell ref="K9:P9"/>
    <mergeCell ref="Q9:Q10"/>
    <mergeCell ref="R9:AS9"/>
    <mergeCell ref="AT9:AT10"/>
    <mergeCell ref="AU9:AU10"/>
    <mergeCell ref="AV9:AV10"/>
    <mergeCell ref="AW9:AW10"/>
    <mergeCell ref="AX9:AX10"/>
    <mergeCell ref="AZ9:BE9"/>
    <mergeCell ref="BF9:BF10"/>
    <mergeCell ref="BG9:BX9"/>
    <mergeCell ref="CE6:DK7"/>
    <mergeCell ref="G2:G3"/>
    <mergeCell ref="H2:H3"/>
    <mergeCell ref="I2:I3"/>
    <mergeCell ref="J2:J3"/>
    <mergeCell ref="L2:M2"/>
    <mergeCell ref="O2:P2"/>
    <mergeCell ref="R2:R3"/>
  </mergeCells>
  <phoneticPr fontId="26" type="noConversion"/>
  <conditionalFormatting sqref="C11:AX50 AZ11:CC50 CE11:DK15 CE17:DK17 CE16:DG16 CE19:DK19 CE18:DG18 CE21:DK21 CE20:DG20 CE23:DK23 CE22:DG22 CE25:DK25 CE24:DG24 CE27:DK27 CE26:DG26 CE29:DK29 CE28:DG28 CE31:DK31 CE30:DG30 CE33:DK33 CE32:DG32 CE35:DK35 CE34:DG34 CE37:DK37 CE36:DG36 CE39:DK39 CE38:DG38 CE41:DK41 CE40:DG40 CE43:DK43 CE42:DG42 CE45:DK45 CE44:DG44 CE47:DK47 CE46:DG46 CE49:DK49 CE48:DG48 CE50:DG50">
    <cfRule type="cellIs" dxfId="48" priority="0" stopIfTrue="1" operator="lessThan">
      <formula>5</formula>
    </cfRule>
  </conditionalFormatting>
  <pageMargins left="0.5" right="0.5" top="0.5" bottom="1" header="0.5" footer="0.5"/>
  <pageSetup paperSize="9" orientation="portrait" horizontalDpi="4294967292" verticalDpi="4294967292"/>
  <headerFooter>
    <oddFooter>Page &amp;P of &amp;N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3ºA SOCIALES</vt:lpstr>
      <vt:lpstr>3ºB SOCIALES</vt:lpstr>
      <vt:lpstr>modelo 40 estudiantes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Antonio Jesús Calvillo Castro</cp:lastModifiedBy>
  <cp:lastPrinted>2004-01-07T18:00:44Z</cp:lastPrinted>
  <dcterms:created xsi:type="dcterms:W3CDTF">2000-08-31T02:37:50Z</dcterms:created>
  <dcterms:modified xsi:type="dcterms:W3CDTF">2014-11-09T15:55:04Z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TC010183973082</vt:lpwstr>
  </property>
</Properties>
</file>